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0" yWindow="15" windowWidth="15450" windowHeight="1239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<sst xmlns="http://schemas.openxmlformats.org/spreadsheetml/2006/main" count="226" uniqueCount="220">
  <si>
    <t>Наименование доходов</t>
  </si>
  <si>
    <t xml:space="preserve">Налог на доходы физических лиц  </t>
  </si>
  <si>
    <t xml:space="preserve">Всего доходов                          </t>
  </si>
  <si>
    <t>Единый налог на вмененный доход для отдельных видов деятельности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</si>
  <si>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</si>
  <si>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</si>
  <si>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</si>
  <si>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Сумма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</si>
  <si>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</si>
  <si>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</si>
  <si>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</si>
  <si>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</si>
  <si>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</si>
  <si>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</si>
  <si>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</si>
  <si>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</si>
  <si>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</si>
  <si>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Субвенции от других бюджетов бюджетной системы, в том числе:</t>
  </si>
  <si>
    <t>Платежи при пользовании природными ресурсами</t>
  </si>
  <si>
    <t>Код бюджетной классификации</t>
  </si>
  <si>
    <t>000 1 01 00000 00 0000 000</t>
  </si>
  <si>
    <t xml:space="preserve">000 1 01 02000 01 0000 110      </t>
  </si>
  <si>
    <t>000 1 01 02010 01 0000 110</t>
  </si>
  <si>
    <t>000 1 05 00000 01 0000 110</t>
  </si>
  <si>
    <t>000 1 06 00000 00 0000 000</t>
  </si>
  <si>
    <t>000 1 08 00000 00 0000 000</t>
  </si>
  <si>
    <t>000 1 08 03010 01 0000 110</t>
  </si>
  <si>
    <t>000 1 08 07150 01 0000 110</t>
  </si>
  <si>
    <t>000 1 14 00000 00 0000 000</t>
  </si>
  <si>
    <t>000 1 17 00000 00 0000 000</t>
  </si>
  <si>
    <t>000 1 16 00000 00 0000 140</t>
  </si>
  <si>
    <t>000 1 00 00000 00 0000 000</t>
  </si>
  <si>
    <t>на денежные выплаты медицинскому персоналу фельдшерско-акушерских пунктов, врачам, фельдшерам и медсестрам "Скорой медицинской помощи"</t>
  </si>
  <si>
    <t>000 1 06 01020 04 0000 110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</si>
  <si>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</si>
  <si>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000 1 06 06000 00 0000 110</t>
  </si>
  <si>
    <t>000 1 06 06012 04 0000 110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</si>
  <si>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</si>
  <si>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000 1 06 06022 04 0000 110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</si>
  <si>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Федерации, и применяемым к объектам налогообложения, расположенным в границах городских округов </t>
  </si>
  <si>
    <t>Государственная пошлина, сборы</t>
  </si>
  <si>
    <t>000 1 11 00000 00 0000 000</t>
  </si>
  <si>
    <t>000 1 11 05034 04 0000 120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</si>
  <si>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</si>
  <si>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</si>
  <si>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</t>
  </si>
  <si>
    <t>000 1 14 01040 04 0000 410</t>
  </si>
  <si>
    <t>Доходы местных бюджетов от продажи квартир, находящихся в собственности городских округов</t>
  </si>
  <si>
    <t>000 1 16 90040 04 0000 140</t>
  </si>
  <si>
    <t>000 1 17 05040 04 0000 180</t>
  </si>
  <si>
    <t>000 1 17 05040 04 0001 180</t>
  </si>
  <si>
    <t>000 1 17 05040 04 0002 180</t>
  </si>
  <si>
    <t>000 2 00 00000 00 0000 000</t>
  </si>
  <si>
    <t xml:space="preserve">на обеспечение полноценным питанием беременных женщин, кормящих матерей, а также детей в возрасте до трех лет (Закон МО "О порядке обеспечения полноценным питанием беременных женщин, кормящих матерей, а также детей в возрасте до трех лет в Московской области") </t>
  </si>
  <si>
    <t>000 1 11 02032 04 0000 120</t>
  </si>
  <si>
    <t>Доходы от размещения временно свободных средств бюджета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</si>
  <si>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</si>
  <si>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</si>
  <si>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 xml:space="preserve">Поступления от штрафов, налагаемых подразделениями органов внутренних дел  </t>
  </si>
  <si>
    <t xml:space="preserve">Поступления от штрафов, налагаемых подразделениями федеральной миграционной службы </t>
  </si>
  <si>
    <t xml:space="preserve">Плата за вырубку деревьев </t>
  </si>
  <si>
    <t xml:space="preserve">Доходы от реализации инвестиционных контрактов </t>
  </si>
  <si>
    <t>000 2 02 03000 00 0000 151</t>
  </si>
  <si>
    <t>на предоставление гражданам РФ, имеющим место жительства в Московской области, субсидий на оплату жилого помещения и коммунальных услуг в соответствии с региональными стандартами оплаты жилья и коммунальных услуг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</si>
  <si>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</si>
  <si>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к решению Совета депутатов</t>
  </si>
  <si>
    <t>901 2 02 03022 04 0000 151</t>
  </si>
  <si>
    <t>902 2 02 03024 04 0000 151</t>
  </si>
  <si>
    <t xml:space="preserve">Поступления от прочих штрафов </t>
  </si>
  <si>
    <t>000 2 02 04000 00 0000 151</t>
  </si>
  <si>
    <t>Иные межбюджетные трансферты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</si>
  <si>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</si>
  <si>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Прочие поступления от денежных взысканий (штрафов) и иных сумм в возмещение ущерба, зачисляемые в бюджеты городских округов, в т.ч.</t>
  </si>
  <si>
    <t>Государственная пошлина за выдачу разрешения на установку рекламной конструкции</t>
  </si>
  <si>
    <t>Прочие неналоговые доходы бюджетов городских округов, в т.ч.</t>
  </si>
  <si>
    <t>на обеспечение переданных государственных полномочий по  временному хранению , комплектованию, учету и использованию архивных документов, относящихся к собственности Московской области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</si>
  <si>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</t>
  </si>
  <si>
    <t>000 2 02 01000 00 0000 000</t>
  </si>
  <si>
    <t xml:space="preserve">на выравнивание бюджетной обеспеченности </t>
  </si>
  <si>
    <t>Дотации от других бюджетов бюджетной системы,  в том числе:</t>
  </si>
  <si>
    <t xml:space="preserve">Приложение № 1 </t>
  </si>
  <si>
    <t>902 2 02 03029 04 0000 151</t>
  </si>
  <si>
    <t>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</si>
  <si>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на финансирование  частичной компенсации  стоимости питания отдельным категориям обучающихся в образовательных учреждениях (Закон МО "О частичной компенсации стоимости питания отдельным категориям обучающихся в образовательных учреждениях Московской области"</t>
  </si>
  <si>
    <t>на выплату ежемесячного денежного вознаграждения за классное руководство</t>
  </si>
  <si>
    <t>902 2 02 03021 04 0000 151</t>
  </si>
  <si>
    <t>000 2 02 02000 00 0000 151</t>
  </si>
  <si>
    <t>Субсидии от других бюджетов бюджетной системы, в том числе</t>
  </si>
  <si>
    <t>на финансовую поддержку негосударственных общеобразовательных учреждений Московской области</t>
  </si>
  <si>
    <t>906 2 02 01001 04 0000 151</t>
  </si>
  <si>
    <t>Безвозмездные поступления</t>
  </si>
  <si>
    <t>000 2 02 00000 00 0000 000</t>
  </si>
  <si>
    <t>тыс. руб.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</si>
  <si>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</si>
  <si>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903 2 02 04025 04 0000 151</t>
  </si>
  <si>
    <t>000 2 19 04000 04 0000 151</t>
  </si>
  <si>
    <t>Возврат остатков субсидий и субвенций прошлых лет</t>
  </si>
  <si>
    <t>Возврат остатков субсидий и субвенций прошлых лет из бюджетов городских округов</t>
  </si>
  <si>
    <t>000 1 05 02010 02 0000 110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</si>
  <si>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</si>
  <si>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</si>
  <si>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 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</si>
  <si>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</si>
  <si>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</si>
  <si>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 , а также штрафы, взыскание которых осуществляется на основании ранее действовавшей статьи 117  </t>
  </si>
  <si>
    <t>000 1 13  00000 00 0000 000</t>
  </si>
  <si>
    <t>000 1 12  00000 00 0000 000</t>
  </si>
  <si>
    <t>Доходы от оказания платных услуг и компенсации затрат государства</t>
  </si>
  <si>
    <t>Доходы от оказания платных услуг получателями средств бюджетов городских округов и компенсации затрат бюджетов городских округов</t>
  </si>
  <si>
    <t xml:space="preserve">Поступление доходов в  бюджет городского округа Долгопрудный на 2012 год </t>
  </si>
  <si>
    <t>Денежные взыскания (штрафы) за нарушения земельного законодательства</t>
  </si>
  <si>
    <t>Денежные взыскания (штрафы) за нарушение законодательства в области охраны окружающей среды</t>
  </si>
  <si>
    <t>на организацию оказания медицинской помощи на территории муниципального образования</t>
  </si>
  <si>
    <t>901 2 02 03015 04 0000 151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</si>
  <si>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</si>
  <si>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901 2 02 03055 04 0000 151</t>
  </si>
  <si>
    <t xml:space="preserve">  000 1 11 05012 04 0000 120</t>
  </si>
  <si>
    <t xml:space="preserve"> 000 1 14 02043 04 0000 410</t>
  </si>
  <si>
    <t>901 2 02 03024 04 0001 151</t>
  </si>
  <si>
    <t>901 2 02 03024 04 0002 151</t>
  </si>
  <si>
    <t>902 2 02 03999 04 0001 151</t>
  </si>
  <si>
    <t>901 2 02 03999 04 0001 151</t>
  </si>
  <si>
    <t>901 2 02 03999 04 0002 151</t>
  </si>
  <si>
    <t>902 2 02 03999 04 0002 151</t>
  </si>
  <si>
    <t>901 2 02 03999 04 0003 151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</si>
  <si>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</si>
  <si>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</si>
  <si>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</si>
  <si>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</si>
  <si>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>901 2 02 02999 04 0001 151</t>
  </si>
  <si>
    <t xml:space="preserve">(Приложение № 1 </t>
  </si>
  <si>
    <t>901 2 02 02999 04 0002 151</t>
  </si>
  <si>
    <t>на капитальные вложения в объекты дошкольного образования</t>
  </si>
  <si>
    <t>901 2 02 02999 04 0003 151</t>
  </si>
  <si>
    <t>на софинансирование объектов капитального строительства собственности муниципальных образований Московской области в 2012 году (Реконструкция канализационного коллектора от КНС  "Хлебниково" до КНС "Котово" г. Долгопрудный Московской области. Переходы через Клязьминское водохранилище и ул. Московская)</t>
  </si>
  <si>
    <t>на капитальные вложения в объекты общественной инфраструктуры (строительство ФОК)</t>
  </si>
  <si>
    <t>от 23.12.2011г.  № 157-нр)</t>
  </si>
  <si>
    <t>902 2 02 02999 04 0001 151</t>
  </si>
  <si>
    <t>на внедрение современных образовательных технологий</t>
  </si>
  <si>
    <t>902 2 02 02999 04 0002 151</t>
  </si>
  <si>
    <t>на мероприятия по проведению оздоровительной кампании детей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</si>
  <si>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</si>
  <si>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</si>
  <si>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000 2 18 04010 04 0000 180</t>
  </si>
  <si>
    <t>000 2 18 04020 04 0000 180</t>
  </si>
  <si>
    <t>901 2 02 02088 04 0001 151</t>
  </si>
  <si>
    <t>901 2 02 02089 04 0001 151</t>
  </si>
  <si>
    <t>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</si>
  <si>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на обеспечение мероприятий по капитальному ремонту многоквартирных домов за счет средств бюджетов</t>
  </si>
  <si>
    <t>901 2 02 02999 04 0004 151</t>
  </si>
  <si>
    <t>901 2 02 02999 04 0005 151</t>
  </si>
  <si>
    <t>на капитальный ремонт и ремонт автомобильных дорог общего пользования населенных пунктов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</si>
  <si>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</si>
  <si>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Доходы бюджетов городских округов от возврата бюджетными учреждениями остатков субсидий прошлых лет </t>
  </si>
  <si>
    <t>Доходы бюджетов городских округов от возврата автономными учреждениями остатков субсидий прошлых лет</t>
  </si>
  <si>
    <t>901 2 02 04034 04 0001 151</t>
  </si>
  <si>
    <t>Плата за размещение отходов производства и потребления</t>
  </si>
  <si>
    <t xml:space="preserve">на проведение капитального ремонта и приобретение оборудования в рамках раздела "Укрепление материально-технической базы учреждений здравоохранения" ДЦП МО "Предупреждение и борьба с заболеваниями социального характера в Московской области на 2009-2012 годы" </t>
  </si>
  <si>
    <t>на модернизацию региональной системы общего образования</t>
  </si>
  <si>
    <t>902 2 02 03078 04 0000 151</t>
  </si>
  <si>
    <t>907 2 02 03070 04 0000 151</t>
  </si>
  <si>
    <t>903 2 02 02999 04 0001 151</t>
  </si>
  <si>
    <t>на организацию и осуществление мероприятий по работе с детьми и молодежью</t>
  </si>
  <si>
    <t>000 1 17 05040 04 0003 180</t>
  </si>
  <si>
    <t>Прочие неналоговые доходы</t>
  </si>
  <si>
    <t>902 2 02 02999 04 0003 151</t>
  </si>
  <si>
    <t>902 2 02 02999 04 0004 151</t>
  </si>
  <si>
    <t>на закупку технологического оборудования для столовых и мебели для залов питания в рамках  реализации ДЦП МО "Совершенствование организации питания обучающихся муниципальных образовательных учреждений в Московской области на период 2012-2014 годов"</t>
  </si>
  <si>
    <t>на закупку учебного оборудования и мебели для муниципальных образовательных учреждений в рамках реализации ДЦП МО "Развитие образования в Московской области на 2009-2012 годы".</t>
  </si>
  <si>
    <t>901 2 02 02999 04 0006 151</t>
  </si>
  <si>
    <t>на проведение мероприятий по комплексному развитию коммунальной инфраструктуры с целью организации теплоснабжения .</t>
  </si>
  <si>
    <t>901 2 02 02999 04 0007 151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</si>
  <si>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</si>
  <si>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000 1 16 30030 01 6000 140</t>
  </si>
  <si>
    <t>Прочие штрафы в области дорожного движения</t>
  </si>
  <si>
    <t>000 1 16 03010 01 6000 140</t>
  </si>
  <si>
    <t>000 1 16 03030 01 6000 140</t>
  </si>
  <si>
    <t>000 1 16 06000 01 6000 140</t>
  </si>
  <si>
    <t>000 1 16 25050 01 6000 140</t>
  </si>
  <si>
    <t>000 1 16 25060 01 6000 140</t>
  </si>
  <si>
    <t>000 1 16 90040 04 6000 140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</si>
  <si>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</si>
  <si>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 объектами</t>
  </si>
  <si>
    <t>Плата за выбросы загрязняющих веществ в водные объекты</t>
  </si>
  <si>
    <t xml:space="preserve"> 000 1 12 01010 01 6000 120</t>
  </si>
  <si>
    <t xml:space="preserve"> 000 1 12 01020 01 6000 120</t>
  </si>
  <si>
    <t xml:space="preserve"> 000 1 12 01040 01 6000 120</t>
  </si>
  <si>
    <t xml:space="preserve"> 000 1 12 01030 01 6000 120</t>
  </si>
  <si>
    <t>903 2 02 02999 04 0002 151</t>
  </si>
  <si>
    <t>на установку программного обеспечения и подключение муниципальных библиотек к информационно-телекоммуникационной сети Интернет</t>
  </si>
  <si>
    <t>907 2 02 02008 04 0001 151</t>
  </si>
  <si>
    <t>на реализацию подпрограммы "Обеспечение жильем молодых семей" долгосрочной целевой программы Московской области "Жилище на 2009-2012 годы"</t>
  </si>
  <si>
    <t>907 2 02 02008 04 0002 151</t>
  </si>
  <si>
    <t>907 2 02 03026 04 0000 151</t>
  </si>
  <si>
    <t>на обеспечение жилыми помещениями детей-сирот и детей, оставшихся без попечения родителей, а также лиц из их числа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</si>
  <si>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РФ</t>
    </r>
  </si>
  <si>
    <r>
      <t>000 1 14 06012 04 0000</t>
    </r>
    <r>
      <rPr>
        <sz val="9"/>
        <color indexed="14"/>
        <rFont val="Arial"/>
        <family val="2"/>
      </rPr>
      <t xml:space="preserve"> </t>
    </r>
    <r>
      <rPr>
        <sz val="9"/>
        <rFont val="Arial"/>
        <family val="2"/>
      </rPr>
      <t>430</t>
    </r>
  </si>
  <si>
    <t>901 2 02 03007 04 0000 151</t>
  </si>
  <si>
    <t>на финансовое обеспечение переданных полномочий по составлению (изменению и дополнению) списков кандидатов в присяжные заседатели федеральных судов общей юрисдикции</t>
  </si>
  <si>
    <t>на обеспечение жильем отдельных категорий ветеранов, инвалидов, предусмотренных частью 2 статьи 1 Закона МО № 125/2006-ОЗ.</t>
  </si>
  <si>
    <t>907 2 02 03069 04 0000 151</t>
  </si>
  <si>
    <t>на обеспечение жильем отдельных категорий ветеранов, предусмотренных частью 1 статьи 1 Закона МО № 125/2006-ОЗ.</t>
  </si>
  <si>
    <t>на реализацию подпрограммы "Обеспечение жильем молодых семей" федеральной целевой программы "Жилище" на 2011-2015 годы</t>
  </si>
  <si>
    <t>901 2 02 04012 04 0000 151</t>
  </si>
  <si>
    <t>902 2 02 04012 04 0000 151</t>
  </si>
  <si>
    <t>903 2 02 04012 04 0000 151</t>
  </si>
  <si>
    <t>000 1 13 02994 04 0000 130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</si>
  <si>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</si>
  <si>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НК РФ.</t>
  </si>
  <si>
    <t>на приобретение оборудования и проведение кап. ремонта в учреждениях здравоохранения рамках ДЦП МО "Предупреждение и борьба с заболеваниями социального характера в Московской области на 2009-2012годы".</t>
  </si>
  <si>
    <t>902 2 02 02999 04 0005 151</t>
  </si>
  <si>
    <t>на обеспечение дополнительными местами в муниципальных дошкольных образовательных учреждениях</t>
  </si>
  <si>
    <t>901 2 02 02009 04 0002 151</t>
  </si>
  <si>
    <t>на реализацию мероприятий муниципальных программ развития субъектов малого и среднего предпринимательства из средств ОБ</t>
  </si>
  <si>
    <t>902 2 02 02999 04 0006 151</t>
  </si>
  <si>
    <t>902 2 02 02999 04 0007 151</t>
  </si>
  <si>
    <t>на повышение оплаты труда с 1 декабря 2012 года в дошкольных образовательных учреждениях</t>
  </si>
  <si>
    <t>на реализацию мероприятий по созданию новых мест в негосударственных дошкольных образовательных учреждениях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</si>
  <si>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</t>
  </si>
  <si>
    <t>от 22.10.2012г. №142-нр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</si>
</sst>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"/>
    <numFmt numFmtId="170" formatCode="_-* #,##0.0_р_._-;\-* #,##0.0_р_._-;_-* &quot;-&quot;??_р_._-;_-@_-"/>
    <numFmt numFmtId="171" formatCode="_-* #,##0.0_р_._-;\-* #,##0.0_р_._-;_-* &quot;-&quot;?_р_._-;_-@_-"/>
    <numFmt numFmtId="172" formatCode="#,##0.0"/>
    <numFmt numFmtId="173" formatCode="_-* #,##0_р_._-;\-* #,##0_р_._-;_-* &quot;-&quot;?_р_._-;_-@_-"/>
  </numFmts>
  <fonts count="12">
    <font>
      <sz val="10"/>
      <name val="Arial Cyr"/>
      <family val="0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9"/>
      <color indexed="14"/>
      <name val="Arial"/>
      <family val="2"/>
    </font>
    <font>
      <b/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71" fontId="1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70" fontId="1" fillId="0" borderId="1" xfId="2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wrapText="1"/>
    </xf>
    <xf numFmtId="170" fontId="1" fillId="0" borderId="1" xfId="2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170" fontId="6" fillId="0" borderId="2" xfId="20" applyNumberFormat="1" applyFont="1" applyFill="1" applyBorder="1" applyAlignment="1">
      <alignment/>
    </xf>
    <xf numFmtId="170" fontId="6" fillId="0" borderId="3" xfId="2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170" fontId="6" fillId="0" borderId="1" xfId="2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0" fontId="6" fillId="0" borderId="0" xfId="20" applyNumberFormat="1" applyFont="1" applyFill="1" applyBorder="1" applyAlignment="1">
      <alignment/>
    </xf>
    <xf numFmtId="164" fontId="6" fillId="0" borderId="1" xfId="20" applyNumberFormat="1" applyFont="1" applyFill="1" applyBorder="1" applyAlignment="1">
      <alignment horizontal="right"/>
    </xf>
    <xf numFmtId="164" fontId="6" fillId="0" borderId="1" xfId="20" applyNumberFormat="1" applyFont="1" applyFill="1" applyBorder="1" applyAlignment="1">
      <alignment/>
    </xf>
    <xf numFmtId="164" fontId="1" fillId="0" borderId="1" xfId="20" applyNumberFormat="1" applyFont="1" applyFill="1" applyBorder="1" applyAlignment="1">
      <alignment/>
    </xf>
    <xf numFmtId="170" fontId="1" fillId="0" borderId="1" xfId="20" applyNumberFormat="1" applyFont="1" applyFill="1" applyBorder="1" applyAlignment="1">
      <alignment horizontal="center"/>
    </xf>
    <xf numFmtId="170" fontId="6" fillId="0" borderId="0" xfId="0" applyNumberFormat="1" applyFont="1" applyFill="1" applyAlignment="1">
      <alignment/>
    </xf>
    <xf numFmtId="17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0" fontId="6" fillId="0" borderId="0" xfId="20" applyNumberFormat="1" applyFont="1" applyFill="1" applyBorder="1" applyAlignment="1">
      <alignment/>
    </xf>
    <xf numFmtId="17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171" fontId="6" fillId="2" borderId="0" xfId="0" applyNumberFormat="1" applyFont="1" applyFill="1" applyAlignment="1">
      <alignment/>
    </xf>
    <xf numFmtId="164" fontId="6" fillId="2" borderId="0" xfId="0" applyNumberFormat="1" applyFont="1" applyFill="1" applyAlignment="1">
      <alignment/>
    </xf>
    <xf numFmtId="0" fontId="6" fillId="2" borderId="1" xfId="0" applyFont="1" applyFill="1" applyBorder="1" applyAlignment="1">
      <alignment/>
    </xf>
    <xf numFmtId="170" fontId="6" fillId="2" borderId="1" xfId="2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5" fillId="0" borderId="4" xfId="0" applyNumberFormat="1" applyFont="1" applyFill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0" fillId="0" borderId="5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2" borderId="4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23.75390625" style="2" customWidth="1"/>
    <col min="2" max="2" width="20.75390625" style="2" customWidth="1"/>
    <col min="3" max="3" width="20.00390625" style="2" customWidth="1"/>
    <col min="4" max="4" width="21.125" style="2" customWidth="1"/>
    <col min="5" max="5" width="13.875" style="2" customWidth="1"/>
    <col min="6" max="6" width="8.875" style="2" hidden="1" customWidth="1"/>
    <col min="7" max="7" width="12.25390625" style="2" customWidth="1"/>
    <col min="8" max="16384" width="8.875" style="2" customWidth="1"/>
  </cols>
  <sheetData>
    <row r="1" spans="4:5" ht="12.75">
      <c r="D1" s="43" t="s">
        <v>80</v>
      </c>
      <c r="E1" s="43"/>
    </row>
    <row r="2" spans="4:5" ht="12.75">
      <c r="D2" s="43" t="s">
        <v>65</v>
      </c>
      <c r="E2" s="43"/>
    </row>
    <row r="3" spans="4:5" ht="12.75">
      <c r="D3" s="43" t="s">
        <v>219</v>
      </c>
      <c r="E3" s="43"/>
    </row>
    <row r="4" spans="4:5" ht="12.75">
      <c r="D4" s="43" t="s">
        <v>130</v>
      </c>
      <c r="E4" s="43"/>
    </row>
    <row r="5" spans="4:5" ht="12.75">
      <c r="D5" s="43" t="s">
        <v>65</v>
      </c>
      <c r="E5" s="43"/>
    </row>
    <row r="6" spans="4:5" ht="15" customHeight="1">
      <c r="D6" s="43" t="s">
        <v>136</v>
      </c>
      <c r="E6" s="43"/>
    </row>
    <row r="7" spans="1:5" ht="30" customHeight="1">
      <c r="A7" s="66" t="s">
        <v>109</v>
      </c>
      <c r="B7" s="67"/>
      <c r="C7" s="67"/>
      <c r="D7" s="67"/>
      <c r="E7" s="67"/>
    </row>
    <row r="8" spans="1:7" ht="14.25" customHeight="1">
      <c r="A8" s="3"/>
      <c r="B8" s="4"/>
      <c r="C8" s="4"/>
      <c r="D8" s="4"/>
      <c r="E8" s="4" t="s">
        <v>92</v>
      </c>
      <c r="G8" s="5"/>
    </row>
    <row r="9" spans="1:14" ht="26.25" customHeight="1">
      <c r="A9" s="6" t="s">
        <v>19</v>
      </c>
      <c r="B9" s="68" t="s">
        <v>0</v>
      </c>
      <c r="C9" s="69"/>
      <c r="D9" s="70"/>
      <c r="E9" s="6" t="s">
        <v>7</v>
      </c>
      <c r="F9" s="7"/>
      <c r="G9" s="8"/>
      <c r="H9" s="7"/>
      <c r="I9" s="7"/>
      <c r="J9" s="7"/>
      <c r="K9" s="7"/>
      <c r="L9" s="7"/>
      <c r="M9" s="7"/>
      <c r="N9" s="7"/>
    </row>
    <row r="10" spans="1:14" ht="12">
      <c r="A10" s="9" t="s">
        <v>31</v>
      </c>
      <c r="B10" s="55" t="s">
        <v>8</v>
      </c>
      <c r="C10" s="71"/>
      <c r="D10" s="72"/>
      <c r="E10" s="10">
        <f>E11+E17+E20+E25+E28+E34+E41+E45+E56+E39</f>
        <v>1450167.4</v>
      </c>
      <c r="F10" s="7">
        <f>SUM(F11:F113)</f>
        <v>5707.8</v>
      </c>
      <c r="G10" s="37"/>
      <c r="H10" s="7"/>
      <c r="I10" s="7"/>
      <c r="J10" s="7"/>
      <c r="K10" s="7"/>
      <c r="L10" s="7"/>
      <c r="M10" s="7"/>
      <c r="N10" s="7"/>
    </row>
    <row r="11" spans="1:14" ht="12">
      <c r="A11" s="9" t="s">
        <v>20</v>
      </c>
      <c r="B11" s="55" t="s">
        <v>9</v>
      </c>
      <c r="C11" s="71"/>
      <c r="D11" s="72"/>
      <c r="E11" s="10">
        <f>E12</f>
        <v>566629.6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18" customHeight="1">
      <c r="A12" s="11" t="s">
        <v>21</v>
      </c>
      <c r="B12" s="73" t="s">
        <v>1</v>
      </c>
      <c r="C12" s="73"/>
      <c r="D12" s="73"/>
      <c r="E12" s="12">
        <f>SUM(E13:E16)</f>
        <v>566629.6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49.5" customHeight="1">
      <c r="A13" s="13" t="s">
        <v>22</v>
      </c>
      <c r="B13" s="44" t="s">
        <v>195</v>
      </c>
      <c r="C13" s="45"/>
      <c r="D13" s="46"/>
      <c r="E13" s="14">
        <v>554191.6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ht="71.25" customHeight="1">
      <c r="A14" s="13" t="s">
        <v>125</v>
      </c>
      <c r="B14" s="50" t="s">
        <v>126</v>
      </c>
      <c r="C14" s="51"/>
      <c r="D14" s="52"/>
      <c r="E14" s="15">
        <v>1050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ht="27.75" customHeight="1">
      <c r="A15" s="13" t="s">
        <v>127</v>
      </c>
      <c r="B15" s="50" t="s">
        <v>128</v>
      </c>
      <c r="C15" s="80"/>
      <c r="D15" s="81"/>
      <c r="E15" s="15">
        <v>10475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ht="44.25" customHeight="1">
      <c r="A16" s="13" t="s">
        <v>207</v>
      </c>
      <c r="B16" s="47" t="s">
        <v>208</v>
      </c>
      <c r="C16" s="48"/>
      <c r="D16" s="49"/>
      <c r="E16" s="15">
        <v>913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ht="12">
      <c r="A17" s="9" t="s">
        <v>23</v>
      </c>
      <c r="B17" s="61" t="s">
        <v>10</v>
      </c>
      <c r="C17" s="74"/>
      <c r="D17" s="75"/>
      <c r="E17" s="12">
        <f>E18+E19</f>
        <v>66729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ht="15" customHeight="1">
      <c r="A18" s="16" t="s">
        <v>98</v>
      </c>
      <c r="B18" s="44" t="s">
        <v>3</v>
      </c>
      <c r="C18" s="45"/>
      <c r="D18" s="46"/>
      <c r="E18" s="17">
        <v>66429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ht="25.5" customHeight="1">
      <c r="A19" s="16" t="s">
        <v>99</v>
      </c>
      <c r="B19" s="44" t="s">
        <v>100</v>
      </c>
      <c r="C19" s="45"/>
      <c r="D19" s="46"/>
      <c r="E19" s="17">
        <v>300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ht="15" customHeight="1">
      <c r="A20" s="9" t="s">
        <v>24</v>
      </c>
      <c r="B20" s="61" t="s">
        <v>11</v>
      </c>
      <c r="C20" s="74"/>
      <c r="D20" s="75"/>
      <c r="E20" s="12">
        <f>SUM(E21:E22)</f>
        <v>81885.20000000001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ht="26.25" customHeight="1">
      <c r="A21" s="16" t="s">
        <v>33</v>
      </c>
      <c r="B21" s="44" t="s">
        <v>34</v>
      </c>
      <c r="C21" s="45"/>
      <c r="D21" s="46"/>
      <c r="E21" s="17">
        <v>4100</v>
      </c>
      <c r="F21" s="7"/>
      <c r="G21" s="7"/>
      <c r="H21" s="7"/>
      <c r="I21" s="7"/>
      <c r="J21" s="7"/>
      <c r="K21" s="7"/>
      <c r="L21" s="7"/>
      <c r="M21" s="7"/>
      <c r="N21" s="7"/>
    </row>
    <row r="22" spans="1:14" ht="17.25" customHeight="1">
      <c r="A22" s="9" t="s">
        <v>35</v>
      </c>
      <c r="B22" s="61" t="s">
        <v>12</v>
      </c>
      <c r="C22" s="74"/>
      <c r="D22" s="75"/>
      <c r="E22" s="12">
        <f>SUM(E23:E24)</f>
        <v>77785.20000000001</v>
      </c>
      <c r="F22" s="7"/>
      <c r="G22" s="38"/>
      <c r="H22" s="7"/>
      <c r="I22" s="7"/>
      <c r="J22" s="7"/>
      <c r="K22" s="7"/>
      <c r="L22" s="7"/>
      <c r="M22" s="7"/>
      <c r="N22" s="7"/>
    </row>
    <row r="23" spans="1:14" ht="48.75" customHeight="1">
      <c r="A23" s="16" t="s">
        <v>36</v>
      </c>
      <c r="B23" s="44" t="s">
        <v>37</v>
      </c>
      <c r="C23" s="45"/>
      <c r="D23" s="46"/>
      <c r="E23" s="17">
        <v>7500</v>
      </c>
      <c r="F23" s="7"/>
      <c r="G23" s="7"/>
      <c r="H23" s="7"/>
      <c r="I23" s="7"/>
      <c r="J23" s="7"/>
      <c r="K23" s="7"/>
      <c r="L23" s="7"/>
      <c r="M23" s="7"/>
      <c r="N23" s="7"/>
    </row>
    <row r="24" spans="1:14" ht="46.5" customHeight="1">
      <c r="A24" s="16" t="s">
        <v>38</v>
      </c>
      <c r="B24" s="44" t="s">
        <v>39</v>
      </c>
      <c r="C24" s="45"/>
      <c r="D24" s="46"/>
      <c r="E24" s="17">
        <f>35334.8+34950.4</f>
        <v>70285.20000000001</v>
      </c>
      <c r="F24" s="7"/>
      <c r="G24" s="7"/>
      <c r="H24" s="7"/>
      <c r="I24" s="7"/>
      <c r="J24" s="7"/>
      <c r="K24" s="7"/>
      <c r="L24" s="7"/>
      <c r="M24" s="7"/>
      <c r="N24" s="7"/>
    </row>
    <row r="25" spans="1:14" s="18" customFormat="1" ht="12">
      <c r="A25" s="9" t="s">
        <v>25</v>
      </c>
      <c r="B25" s="61" t="s">
        <v>40</v>
      </c>
      <c r="C25" s="74"/>
      <c r="D25" s="75"/>
      <c r="E25" s="12">
        <f>SUM(E26:E27)</f>
        <v>4517</v>
      </c>
      <c r="F25" s="8"/>
      <c r="G25" s="8"/>
      <c r="H25" s="8"/>
      <c r="I25" s="8"/>
      <c r="J25" s="8"/>
      <c r="K25" s="8"/>
      <c r="L25" s="8"/>
      <c r="M25" s="8"/>
      <c r="N25" s="8"/>
    </row>
    <row r="26" spans="1:14" ht="39" customHeight="1">
      <c r="A26" s="16" t="s">
        <v>26</v>
      </c>
      <c r="B26" s="44" t="s">
        <v>101</v>
      </c>
      <c r="C26" s="45"/>
      <c r="D26" s="46"/>
      <c r="E26" s="17">
        <v>4475</v>
      </c>
      <c r="F26" s="7"/>
      <c r="G26" s="7"/>
      <c r="H26" s="7"/>
      <c r="I26" s="7"/>
      <c r="J26" s="7"/>
      <c r="K26" s="7"/>
      <c r="L26" s="7"/>
      <c r="M26" s="7"/>
      <c r="N26" s="7"/>
    </row>
    <row r="27" spans="1:14" ht="27" customHeight="1">
      <c r="A27" s="16" t="s">
        <v>27</v>
      </c>
      <c r="B27" s="44" t="s">
        <v>73</v>
      </c>
      <c r="C27" s="45"/>
      <c r="D27" s="46"/>
      <c r="E27" s="17">
        <v>42</v>
      </c>
      <c r="F27" s="7"/>
      <c r="G27" s="7"/>
      <c r="H27" s="7"/>
      <c r="I27" s="7"/>
      <c r="J27" s="7"/>
      <c r="K27" s="7"/>
      <c r="L27" s="7"/>
      <c r="M27" s="7"/>
      <c r="N27" s="7"/>
    </row>
    <row r="28" spans="1:14" ht="28.5" customHeight="1">
      <c r="A28" s="9" t="s">
        <v>41</v>
      </c>
      <c r="B28" s="61" t="s">
        <v>13</v>
      </c>
      <c r="C28" s="74"/>
      <c r="D28" s="75"/>
      <c r="E28" s="12">
        <f>SUM(E29:E33)</f>
        <v>318977</v>
      </c>
      <c r="F28" s="7"/>
      <c r="G28" s="7"/>
      <c r="H28" s="7"/>
      <c r="I28" s="7"/>
      <c r="J28" s="7"/>
      <c r="K28" s="7"/>
      <c r="L28" s="7"/>
      <c r="M28" s="7"/>
      <c r="N28" s="7"/>
    </row>
    <row r="29" spans="1:14" ht="17.25" customHeight="1">
      <c r="A29" s="16" t="s">
        <v>54</v>
      </c>
      <c r="B29" s="44" t="s">
        <v>55</v>
      </c>
      <c r="C29" s="45"/>
      <c r="D29" s="46"/>
      <c r="E29" s="17">
        <f>200-109</f>
        <v>91</v>
      </c>
      <c r="F29" s="7"/>
      <c r="G29" s="8"/>
      <c r="H29" s="7"/>
      <c r="I29" s="7"/>
      <c r="J29" s="7"/>
      <c r="K29" s="7"/>
      <c r="L29" s="7"/>
      <c r="M29" s="7"/>
      <c r="N29" s="7"/>
    </row>
    <row r="30" spans="1:14" ht="48.75" customHeight="1">
      <c r="A30" s="19" t="s">
        <v>116</v>
      </c>
      <c r="B30" s="44" t="s">
        <v>56</v>
      </c>
      <c r="C30" s="45"/>
      <c r="D30" s="46"/>
      <c r="E30" s="17">
        <v>280110</v>
      </c>
      <c r="F30" s="7"/>
      <c r="G30" s="38"/>
      <c r="H30" s="7"/>
      <c r="I30" s="7"/>
      <c r="J30" s="7"/>
      <c r="K30" s="7"/>
      <c r="L30" s="7"/>
      <c r="M30" s="7"/>
      <c r="N30" s="7"/>
    </row>
    <row r="31" spans="1:14" ht="39" customHeight="1">
      <c r="A31" s="16" t="s">
        <v>42</v>
      </c>
      <c r="B31" s="44" t="s">
        <v>102</v>
      </c>
      <c r="C31" s="45"/>
      <c r="D31" s="46"/>
      <c r="E31" s="17">
        <v>28885</v>
      </c>
      <c r="F31" s="7"/>
      <c r="G31" s="7"/>
      <c r="H31" s="7"/>
      <c r="I31" s="7"/>
      <c r="J31" s="7"/>
      <c r="K31" s="7"/>
      <c r="L31" s="7"/>
      <c r="M31" s="7"/>
      <c r="N31" s="7"/>
    </row>
    <row r="32" spans="1:14" ht="36" customHeight="1">
      <c r="A32" s="16" t="s">
        <v>43</v>
      </c>
      <c r="B32" s="44" t="s">
        <v>44</v>
      </c>
      <c r="C32" s="45"/>
      <c r="D32" s="46"/>
      <c r="E32" s="17">
        <f>1020+171</f>
        <v>1191</v>
      </c>
      <c r="F32" s="7"/>
      <c r="G32" s="7"/>
      <c r="H32" s="7"/>
      <c r="I32" s="7"/>
      <c r="J32" s="7"/>
      <c r="K32" s="7"/>
      <c r="L32" s="7"/>
      <c r="M32" s="7"/>
      <c r="N32" s="7"/>
    </row>
    <row r="33" spans="1:14" ht="27" customHeight="1">
      <c r="A33" s="16" t="s">
        <v>57</v>
      </c>
      <c r="B33" s="44" t="s">
        <v>45</v>
      </c>
      <c r="C33" s="45"/>
      <c r="D33" s="46"/>
      <c r="E33" s="17">
        <v>8700</v>
      </c>
      <c r="F33" s="7"/>
      <c r="G33" s="7"/>
      <c r="H33" s="7"/>
      <c r="I33" s="7"/>
      <c r="J33" s="7"/>
      <c r="K33" s="7"/>
      <c r="L33" s="7"/>
      <c r="M33" s="7"/>
      <c r="N33" s="7"/>
    </row>
    <row r="34" spans="1:14" s="18" customFormat="1" ht="18" customHeight="1">
      <c r="A34" s="9" t="s">
        <v>106</v>
      </c>
      <c r="B34" s="61" t="s">
        <v>18</v>
      </c>
      <c r="C34" s="74"/>
      <c r="D34" s="75"/>
      <c r="E34" s="12">
        <f>SUM(E35:E38)</f>
        <v>2100</v>
      </c>
      <c r="F34" s="8"/>
      <c r="G34" s="8"/>
      <c r="H34" s="8"/>
      <c r="I34" s="8"/>
      <c r="J34" s="8"/>
      <c r="K34" s="8"/>
      <c r="L34" s="8"/>
      <c r="M34" s="8"/>
      <c r="N34" s="8"/>
    </row>
    <row r="35" spans="1:14" s="18" customFormat="1" ht="22.5" customHeight="1">
      <c r="A35" s="19" t="s">
        <v>184</v>
      </c>
      <c r="B35" s="50" t="s">
        <v>181</v>
      </c>
      <c r="C35" s="51"/>
      <c r="D35" s="52"/>
      <c r="E35" s="17">
        <v>200</v>
      </c>
      <c r="F35" s="8"/>
      <c r="G35" s="7"/>
      <c r="H35" s="8"/>
      <c r="I35" s="8"/>
      <c r="J35" s="8"/>
      <c r="K35" s="8"/>
      <c r="L35" s="8"/>
      <c r="M35" s="8"/>
      <c r="N35" s="8"/>
    </row>
    <row r="36" spans="1:14" s="18" customFormat="1" ht="21.75" customHeight="1">
      <c r="A36" s="19" t="s">
        <v>185</v>
      </c>
      <c r="B36" s="50" t="s">
        <v>182</v>
      </c>
      <c r="C36" s="51"/>
      <c r="D36" s="52"/>
      <c r="E36" s="17">
        <v>18</v>
      </c>
      <c r="F36" s="7"/>
      <c r="G36" s="7"/>
      <c r="H36" s="8"/>
      <c r="I36" s="8"/>
      <c r="J36" s="8"/>
      <c r="K36" s="8"/>
      <c r="L36" s="8"/>
      <c r="M36" s="8"/>
      <c r="N36" s="8"/>
    </row>
    <row r="37" spans="1:14" s="18" customFormat="1" ht="23.25" customHeight="1">
      <c r="A37" s="19" t="s">
        <v>187</v>
      </c>
      <c r="B37" s="50" t="s">
        <v>183</v>
      </c>
      <c r="C37" s="51"/>
      <c r="D37" s="52"/>
      <c r="E37" s="17">
        <v>200</v>
      </c>
      <c r="F37" s="8"/>
      <c r="G37" s="8"/>
      <c r="H37" s="8"/>
      <c r="I37" s="8"/>
      <c r="J37" s="8"/>
      <c r="K37" s="8"/>
      <c r="L37" s="8"/>
      <c r="M37" s="8"/>
      <c r="N37" s="8"/>
    </row>
    <row r="38" spans="1:14" ht="24" customHeight="1">
      <c r="A38" s="19" t="s">
        <v>186</v>
      </c>
      <c r="B38" s="44" t="s">
        <v>156</v>
      </c>
      <c r="C38" s="45"/>
      <c r="D38" s="46"/>
      <c r="E38" s="17">
        <v>1682</v>
      </c>
      <c r="F38" s="7"/>
      <c r="G38" s="7"/>
      <c r="H38" s="7"/>
      <c r="I38" s="7"/>
      <c r="J38" s="7"/>
      <c r="K38" s="7"/>
      <c r="L38" s="7"/>
      <c r="M38" s="7"/>
      <c r="N38" s="7"/>
    </row>
    <row r="39" spans="1:14" ht="16.5" customHeight="1">
      <c r="A39" s="9" t="s">
        <v>105</v>
      </c>
      <c r="B39" s="61" t="s">
        <v>107</v>
      </c>
      <c r="C39" s="74"/>
      <c r="D39" s="75"/>
      <c r="E39" s="12">
        <f>E40</f>
        <v>228</v>
      </c>
      <c r="F39" s="7"/>
      <c r="G39" s="20"/>
      <c r="H39" s="7"/>
      <c r="I39" s="7"/>
      <c r="J39" s="7"/>
      <c r="K39" s="7"/>
      <c r="L39" s="7"/>
      <c r="M39" s="7"/>
      <c r="N39" s="7"/>
    </row>
    <row r="40" spans="1:14" ht="24.75" customHeight="1">
      <c r="A40" s="9" t="s">
        <v>206</v>
      </c>
      <c r="B40" s="44" t="s">
        <v>108</v>
      </c>
      <c r="C40" s="76"/>
      <c r="D40" s="77"/>
      <c r="E40" s="17">
        <v>228</v>
      </c>
      <c r="F40" s="7"/>
      <c r="G40" s="7"/>
      <c r="H40" s="7"/>
      <c r="I40" s="7"/>
      <c r="J40" s="7"/>
      <c r="K40" s="7"/>
      <c r="L40" s="7"/>
      <c r="M40" s="7"/>
      <c r="N40" s="7"/>
    </row>
    <row r="41" spans="1:14" ht="15" customHeight="1">
      <c r="A41" s="9" t="s">
        <v>28</v>
      </c>
      <c r="B41" s="61" t="s">
        <v>14</v>
      </c>
      <c r="C41" s="74"/>
      <c r="D41" s="75"/>
      <c r="E41" s="12">
        <f>SUM(E42:E44)</f>
        <v>384207.1</v>
      </c>
      <c r="F41" s="7"/>
      <c r="G41" s="7"/>
      <c r="H41" s="7"/>
      <c r="I41" s="7"/>
      <c r="J41" s="7"/>
      <c r="K41" s="7"/>
      <c r="L41" s="7"/>
      <c r="M41" s="7"/>
      <c r="N41" s="7"/>
    </row>
    <row r="42" spans="1:14" ht="26.25" customHeight="1">
      <c r="A42" s="16" t="s">
        <v>46</v>
      </c>
      <c r="B42" s="44" t="s">
        <v>47</v>
      </c>
      <c r="C42" s="45"/>
      <c r="D42" s="46"/>
      <c r="E42" s="17">
        <v>220000</v>
      </c>
      <c r="F42" s="7">
        <f>2085.3+3622.5</f>
        <v>5707.8</v>
      </c>
      <c r="G42" s="7"/>
      <c r="H42" s="7"/>
      <c r="I42" s="7"/>
      <c r="J42" s="7"/>
      <c r="K42" s="7"/>
      <c r="L42" s="7"/>
      <c r="M42" s="7"/>
      <c r="N42" s="7"/>
    </row>
    <row r="43" spans="1:14" ht="45" customHeight="1">
      <c r="A43" s="19" t="s">
        <v>117</v>
      </c>
      <c r="B43" s="44" t="s">
        <v>103</v>
      </c>
      <c r="C43" s="76"/>
      <c r="D43" s="77"/>
      <c r="E43" s="17">
        <v>37990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ht="29.25" customHeight="1">
      <c r="A44" s="7" t="s">
        <v>196</v>
      </c>
      <c r="B44" s="44" t="s">
        <v>64</v>
      </c>
      <c r="C44" s="45"/>
      <c r="D44" s="46"/>
      <c r="E44" s="17">
        <f>75002.4+14100+37114.7</f>
        <v>126217.09999999999</v>
      </c>
      <c r="F44" s="7"/>
      <c r="G44" s="7"/>
      <c r="H44" s="7"/>
      <c r="I44" s="7"/>
      <c r="J44" s="7"/>
      <c r="K44" s="7"/>
      <c r="L44" s="7"/>
      <c r="M44" s="7"/>
      <c r="N44" s="7"/>
    </row>
    <row r="45" spans="1:14" ht="12">
      <c r="A45" s="9" t="s">
        <v>30</v>
      </c>
      <c r="B45" s="55" t="s">
        <v>15</v>
      </c>
      <c r="C45" s="56"/>
      <c r="D45" s="57"/>
      <c r="E45" s="12">
        <f>SUM(E46:E52)</f>
        <v>5493</v>
      </c>
      <c r="F45" s="7"/>
      <c r="G45" s="7"/>
      <c r="H45" s="7"/>
      <c r="I45" s="7"/>
      <c r="J45" s="7"/>
      <c r="K45" s="7"/>
      <c r="L45" s="7"/>
      <c r="M45" s="7"/>
      <c r="N45" s="7"/>
    </row>
    <row r="46" spans="1:14" ht="57.75" customHeight="1">
      <c r="A46" s="16" t="s">
        <v>175</v>
      </c>
      <c r="B46" s="44" t="s">
        <v>104</v>
      </c>
      <c r="C46" s="45"/>
      <c r="D46" s="46"/>
      <c r="E46" s="17">
        <f>72+13</f>
        <v>85</v>
      </c>
      <c r="F46" s="7"/>
      <c r="G46" s="7"/>
      <c r="H46" s="7"/>
      <c r="I46" s="7"/>
      <c r="J46" s="7"/>
      <c r="K46" s="7"/>
      <c r="L46" s="7"/>
      <c r="M46" s="7"/>
      <c r="N46" s="7"/>
    </row>
    <row r="47" spans="1:14" ht="39.75" customHeight="1">
      <c r="A47" s="16" t="s">
        <v>176</v>
      </c>
      <c r="B47" s="44" t="s">
        <v>4</v>
      </c>
      <c r="C47" s="45"/>
      <c r="D47" s="46"/>
      <c r="E47" s="17">
        <v>44</v>
      </c>
      <c r="F47" s="7"/>
      <c r="G47" s="7"/>
      <c r="H47" s="7"/>
      <c r="I47" s="7"/>
      <c r="J47" s="7"/>
      <c r="K47" s="7"/>
      <c r="L47" s="7"/>
      <c r="M47" s="7"/>
      <c r="N47" s="7"/>
    </row>
    <row r="48" spans="1:14" ht="36.75" customHeight="1">
      <c r="A48" s="16" t="s">
        <v>177</v>
      </c>
      <c r="B48" s="44" t="s">
        <v>5</v>
      </c>
      <c r="C48" s="45"/>
      <c r="D48" s="46"/>
      <c r="E48" s="17">
        <v>14</v>
      </c>
      <c r="F48" s="7"/>
      <c r="G48" s="7"/>
      <c r="H48" s="7"/>
      <c r="I48" s="7"/>
      <c r="J48" s="7"/>
      <c r="K48" s="7"/>
      <c r="L48" s="7"/>
      <c r="M48" s="7"/>
      <c r="N48" s="7"/>
    </row>
    <row r="49" spans="1:14" ht="27.75" customHeight="1">
      <c r="A49" s="16" t="s">
        <v>178</v>
      </c>
      <c r="B49" s="44" t="s">
        <v>111</v>
      </c>
      <c r="C49" s="76"/>
      <c r="D49" s="77"/>
      <c r="E49" s="17">
        <v>468</v>
      </c>
      <c r="F49" s="7"/>
      <c r="G49" s="7"/>
      <c r="H49" s="7"/>
      <c r="I49" s="7"/>
      <c r="J49" s="7"/>
      <c r="K49" s="7"/>
      <c r="L49" s="7"/>
      <c r="M49" s="7"/>
      <c r="N49" s="7"/>
    </row>
    <row r="50" spans="1:14" ht="20.25" customHeight="1">
      <c r="A50" s="16" t="s">
        <v>179</v>
      </c>
      <c r="B50" s="44" t="s">
        <v>110</v>
      </c>
      <c r="C50" s="76"/>
      <c r="D50" s="77"/>
      <c r="E50" s="17">
        <v>207</v>
      </c>
      <c r="F50" s="7"/>
      <c r="G50" s="7"/>
      <c r="H50" s="7"/>
      <c r="I50" s="7"/>
      <c r="J50" s="7"/>
      <c r="K50" s="7"/>
      <c r="L50" s="7"/>
      <c r="M50" s="7"/>
      <c r="N50" s="7"/>
    </row>
    <row r="51" spans="1:14" ht="20.25" customHeight="1">
      <c r="A51" s="16" t="s">
        <v>173</v>
      </c>
      <c r="B51" s="44" t="s">
        <v>174</v>
      </c>
      <c r="C51" s="76"/>
      <c r="D51" s="77"/>
      <c r="E51" s="17">
        <v>270</v>
      </c>
      <c r="F51" s="7"/>
      <c r="G51" s="7"/>
      <c r="H51" s="7"/>
      <c r="I51" s="7"/>
      <c r="J51" s="7"/>
      <c r="K51" s="7"/>
      <c r="L51" s="7"/>
      <c r="M51" s="7"/>
      <c r="N51" s="7"/>
    </row>
    <row r="52" spans="1:14" s="18" customFormat="1" ht="31.5" customHeight="1">
      <c r="A52" s="9" t="s">
        <v>48</v>
      </c>
      <c r="B52" s="61" t="s">
        <v>72</v>
      </c>
      <c r="C52" s="74"/>
      <c r="D52" s="75"/>
      <c r="E52" s="12">
        <f>SUM(E53:E55)</f>
        <v>4405</v>
      </c>
      <c r="F52" s="8"/>
      <c r="G52" s="8"/>
      <c r="H52" s="8"/>
      <c r="I52" s="8"/>
      <c r="J52" s="8"/>
      <c r="K52" s="8"/>
      <c r="L52" s="8"/>
      <c r="M52" s="8"/>
      <c r="N52" s="8"/>
    </row>
    <row r="53" spans="1:14" ht="18" customHeight="1">
      <c r="A53" s="16" t="s">
        <v>48</v>
      </c>
      <c r="B53" s="44" t="s">
        <v>68</v>
      </c>
      <c r="C53" s="45"/>
      <c r="D53" s="46"/>
      <c r="E53" s="17">
        <v>17</v>
      </c>
      <c r="F53" s="7"/>
      <c r="G53" s="7"/>
      <c r="H53" s="7"/>
      <c r="I53" s="7"/>
      <c r="J53" s="7"/>
      <c r="K53" s="7"/>
      <c r="L53" s="7"/>
      <c r="M53" s="7"/>
      <c r="N53" s="7"/>
    </row>
    <row r="54" spans="1:14" ht="15" customHeight="1">
      <c r="A54" s="16" t="s">
        <v>180</v>
      </c>
      <c r="B54" s="44" t="s">
        <v>58</v>
      </c>
      <c r="C54" s="45"/>
      <c r="D54" s="46"/>
      <c r="E54" s="17">
        <v>538</v>
      </c>
      <c r="F54" s="7"/>
      <c r="G54" s="7"/>
      <c r="H54" s="7"/>
      <c r="I54" s="7"/>
      <c r="J54" s="7"/>
      <c r="K54" s="7"/>
      <c r="L54" s="7"/>
      <c r="M54" s="7"/>
      <c r="N54" s="7"/>
    </row>
    <row r="55" spans="1:14" ht="24" customHeight="1">
      <c r="A55" s="16" t="s">
        <v>180</v>
      </c>
      <c r="B55" s="44" t="s">
        <v>59</v>
      </c>
      <c r="C55" s="45"/>
      <c r="D55" s="46"/>
      <c r="E55" s="17">
        <f>2850+1000</f>
        <v>3850</v>
      </c>
      <c r="F55" s="7"/>
      <c r="G55" s="7"/>
      <c r="H55" s="7"/>
      <c r="I55" s="7"/>
      <c r="J55" s="7"/>
      <c r="K55" s="7"/>
      <c r="L55" s="7"/>
      <c r="M55" s="7"/>
      <c r="N55" s="7"/>
    </row>
    <row r="56" spans="1:14" ht="12">
      <c r="A56" s="9" t="s">
        <v>29</v>
      </c>
      <c r="B56" s="61" t="s">
        <v>16</v>
      </c>
      <c r="C56" s="74"/>
      <c r="D56" s="75"/>
      <c r="E56" s="12">
        <f>E57</f>
        <v>19401.5</v>
      </c>
      <c r="F56" s="7"/>
      <c r="G56" s="7"/>
      <c r="H56" s="7"/>
      <c r="I56" s="7"/>
      <c r="J56" s="7"/>
      <c r="K56" s="7"/>
      <c r="L56" s="7"/>
      <c r="M56" s="7"/>
      <c r="N56" s="7"/>
    </row>
    <row r="57" spans="1:14" s="18" customFormat="1" ht="19.5" customHeight="1">
      <c r="A57" s="9" t="s">
        <v>49</v>
      </c>
      <c r="B57" s="61" t="s">
        <v>74</v>
      </c>
      <c r="C57" s="74"/>
      <c r="D57" s="75"/>
      <c r="E57" s="12">
        <f>SUM(E58:E60)</f>
        <v>19401.5</v>
      </c>
      <c r="F57" s="8"/>
      <c r="G57" s="8"/>
      <c r="H57" s="8"/>
      <c r="I57" s="8"/>
      <c r="J57" s="8"/>
      <c r="K57" s="8"/>
      <c r="L57" s="8"/>
      <c r="M57" s="8"/>
      <c r="N57" s="8"/>
    </row>
    <row r="58" spans="1:14" ht="18" customHeight="1">
      <c r="A58" s="16" t="s">
        <v>50</v>
      </c>
      <c r="B58" s="82" t="s">
        <v>60</v>
      </c>
      <c r="C58" s="83"/>
      <c r="D58" s="84"/>
      <c r="E58" s="17">
        <v>1986</v>
      </c>
      <c r="F58" s="7"/>
      <c r="G58" s="38"/>
      <c r="H58" s="7"/>
      <c r="I58" s="7"/>
      <c r="J58" s="7"/>
      <c r="K58" s="7"/>
      <c r="L58" s="7"/>
      <c r="M58" s="7"/>
      <c r="N58" s="7"/>
    </row>
    <row r="59" spans="1:14" ht="15.75" customHeight="1">
      <c r="A59" s="16" t="s">
        <v>51</v>
      </c>
      <c r="B59" s="44" t="s">
        <v>61</v>
      </c>
      <c r="C59" s="45"/>
      <c r="D59" s="46"/>
      <c r="E59" s="17">
        <v>15447.5</v>
      </c>
      <c r="F59" s="7"/>
      <c r="G59" s="7"/>
      <c r="H59" s="7"/>
      <c r="I59" s="7"/>
      <c r="J59" s="7"/>
      <c r="K59" s="7"/>
      <c r="L59" s="7"/>
      <c r="M59" s="7"/>
      <c r="N59" s="7"/>
    </row>
    <row r="60" spans="1:14" ht="15.75" customHeight="1">
      <c r="A60" s="16" t="s">
        <v>163</v>
      </c>
      <c r="B60" s="44" t="s">
        <v>164</v>
      </c>
      <c r="C60" s="76"/>
      <c r="D60" s="77"/>
      <c r="E60" s="17">
        <f>109+1800+59</f>
        <v>1968</v>
      </c>
      <c r="F60" s="7"/>
      <c r="G60" s="7"/>
      <c r="H60" s="7"/>
      <c r="I60" s="7"/>
      <c r="J60" s="7"/>
      <c r="K60" s="7"/>
      <c r="L60" s="7"/>
      <c r="M60" s="7"/>
      <c r="N60" s="7"/>
    </row>
    <row r="61" spans="1:14" ht="15.75" customHeight="1">
      <c r="A61" s="9" t="s">
        <v>52</v>
      </c>
      <c r="B61" s="61" t="s">
        <v>90</v>
      </c>
      <c r="C61" s="74"/>
      <c r="D61" s="75"/>
      <c r="E61" s="12">
        <f>E62+E112+E114</f>
        <v>1848632.8</v>
      </c>
      <c r="F61" s="7"/>
      <c r="G61" s="34"/>
      <c r="H61" s="7"/>
      <c r="I61" s="7"/>
      <c r="J61" s="7"/>
      <c r="K61" s="7"/>
      <c r="L61" s="7"/>
      <c r="M61" s="7"/>
      <c r="N61" s="7"/>
    </row>
    <row r="62" spans="1:14" ht="42.75" customHeight="1">
      <c r="A62" s="9" t="s">
        <v>91</v>
      </c>
      <c r="B62" s="61" t="s">
        <v>6</v>
      </c>
      <c r="C62" s="78"/>
      <c r="D62" s="79"/>
      <c r="E62" s="12">
        <f>E63+E65+E87+E106</f>
        <v>1856584.5</v>
      </c>
      <c r="F62" s="7"/>
      <c r="G62" s="34"/>
      <c r="H62" s="7"/>
      <c r="I62" s="7"/>
      <c r="J62" s="7"/>
      <c r="K62" s="7"/>
      <c r="L62" s="7"/>
      <c r="M62" s="7"/>
      <c r="N62" s="7"/>
    </row>
    <row r="63" spans="1:14" ht="18" customHeight="1">
      <c r="A63" s="9" t="s">
        <v>77</v>
      </c>
      <c r="B63" s="61" t="s">
        <v>79</v>
      </c>
      <c r="C63" s="76"/>
      <c r="D63" s="77"/>
      <c r="E63" s="12">
        <f>SUM(E64:E64)</f>
        <v>1348</v>
      </c>
      <c r="F63" s="7"/>
      <c r="G63" s="7"/>
      <c r="H63" s="7"/>
      <c r="I63" s="7"/>
      <c r="J63" s="7"/>
      <c r="K63" s="7"/>
      <c r="L63" s="7"/>
      <c r="M63" s="7"/>
      <c r="N63" s="7"/>
    </row>
    <row r="64" spans="1:14" ht="15.75" customHeight="1">
      <c r="A64" s="16" t="s">
        <v>89</v>
      </c>
      <c r="B64" s="44" t="s">
        <v>78</v>
      </c>
      <c r="C64" s="45"/>
      <c r="D64" s="46"/>
      <c r="E64" s="17">
        <v>1348</v>
      </c>
      <c r="F64" s="7"/>
      <c r="G64" s="7"/>
      <c r="H64" s="7"/>
      <c r="I64" s="7"/>
      <c r="J64" s="7"/>
      <c r="K64" s="7"/>
      <c r="L64" s="7"/>
      <c r="M64" s="7"/>
      <c r="N64" s="7"/>
    </row>
    <row r="65" spans="1:14" ht="15.75" customHeight="1">
      <c r="A65" s="9" t="s">
        <v>86</v>
      </c>
      <c r="B65" s="61" t="s">
        <v>87</v>
      </c>
      <c r="C65" s="76"/>
      <c r="D65" s="77"/>
      <c r="E65" s="12">
        <f>SUM(E66:E86)</f>
        <v>863424</v>
      </c>
      <c r="F65" s="7"/>
      <c r="G65" s="7"/>
      <c r="H65" s="7"/>
      <c r="I65" s="7"/>
      <c r="J65" s="7"/>
      <c r="K65" s="7"/>
      <c r="L65" s="7"/>
      <c r="M65" s="7"/>
      <c r="N65" s="7"/>
    </row>
    <row r="66" spans="1:14" ht="62.25" customHeight="1">
      <c r="A66" s="16" t="s">
        <v>129</v>
      </c>
      <c r="B66" s="44" t="s">
        <v>134</v>
      </c>
      <c r="C66" s="45"/>
      <c r="D66" s="46"/>
      <c r="E66" s="17">
        <v>187200</v>
      </c>
      <c r="F66" s="7"/>
      <c r="G66" s="7"/>
      <c r="H66" s="7"/>
      <c r="I66" s="7"/>
      <c r="J66" s="7"/>
      <c r="K66" s="7"/>
      <c r="L66" s="7"/>
      <c r="M66" s="7"/>
      <c r="N66" s="7"/>
    </row>
    <row r="67" spans="1:14" ht="24" customHeight="1">
      <c r="A67" s="16" t="s">
        <v>131</v>
      </c>
      <c r="B67" s="44" t="s">
        <v>132</v>
      </c>
      <c r="C67" s="45"/>
      <c r="D67" s="46"/>
      <c r="E67" s="17">
        <v>67269</v>
      </c>
      <c r="F67" s="7"/>
      <c r="G67" s="38"/>
      <c r="H67" s="7"/>
      <c r="I67" s="7"/>
      <c r="J67" s="7"/>
      <c r="K67" s="7"/>
      <c r="L67" s="7"/>
      <c r="M67" s="7"/>
      <c r="N67" s="7"/>
    </row>
    <row r="68" spans="1:14" ht="24.75" customHeight="1">
      <c r="A68" s="16" t="s">
        <v>133</v>
      </c>
      <c r="B68" s="44" t="s">
        <v>135</v>
      </c>
      <c r="C68" s="45"/>
      <c r="D68" s="46"/>
      <c r="E68" s="17">
        <v>130000</v>
      </c>
      <c r="F68" s="7"/>
      <c r="G68" s="7"/>
      <c r="H68" s="7"/>
      <c r="I68" s="7"/>
      <c r="J68" s="7"/>
      <c r="K68" s="7"/>
      <c r="L68" s="7"/>
      <c r="M68" s="7"/>
      <c r="N68" s="7"/>
    </row>
    <row r="69" spans="1:14" ht="24.75" customHeight="1">
      <c r="A69" s="16" t="s">
        <v>149</v>
      </c>
      <c r="B69" s="44" t="s">
        <v>151</v>
      </c>
      <c r="C69" s="45"/>
      <c r="D69" s="46"/>
      <c r="E69" s="17">
        <v>20000</v>
      </c>
      <c r="F69" s="7"/>
      <c r="G69" s="7"/>
      <c r="H69" s="7"/>
      <c r="I69" s="7"/>
      <c r="J69" s="7"/>
      <c r="K69" s="7"/>
      <c r="L69" s="7"/>
      <c r="M69" s="7"/>
      <c r="N69" s="7"/>
    </row>
    <row r="70" spans="1:14" ht="41.25" customHeight="1">
      <c r="A70" s="16" t="s">
        <v>150</v>
      </c>
      <c r="B70" s="44" t="s">
        <v>152</v>
      </c>
      <c r="C70" s="45"/>
      <c r="D70" s="46"/>
      <c r="E70" s="17">
        <v>20000</v>
      </c>
      <c r="F70" s="7"/>
      <c r="G70" s="7"/>
      <c r="H70" s="7"/>
      <c r="I70" s="7"/>
      <c r="J70" s="7"/>
      <c r="K70" s="7"/>
      <c r="L70" s="7"/>
      <c r="M70" s="7"/>
      <c r="N70" s="7"/>
    </row>
    <row r="71" spans="1:14" ht="32.25" customHeight="1">
      <c r="A71" s="16" t="s">
        <v>169</v>
      </c>
      <c r="B71" s="44" t="s">
        <v>170</v>
      </c>
      <c r="C71" s="45"/>
      <c r="D71" s="46"/>
      <c r="E71" s="17">
        <v>42000</v>
      </c>
      <c r="F71" s="7"/>
      <c r="G71" s="7"/>
      <c r="H71" s="7"/>
      <c r="I71" s="7"/>
      <c r="J71" s="7"/>
      <c r="K71" s="7"/>
      <c r="L71" s="7"/>
      <c r="M71" s="7"/>
      <c r="N71" s="7"/>
    </row>
    <row r="72" spans="1:14" ht="38.25" customHeight="1">
      <c r="A72" s="16" t="s">
        <v>171</v>
      </c>
      <c r="B72" s="44" t="s">
        <v>209</v>
      </c>
      <c r="C72" s="45"/>
      <c r="D72" s="46"/>
      <c r="E72" s="17">
        <v>268836.4</v>
      </c>
      <c r="F72" s="7"/>
      <c r="G72" s="7"/>
      <c r="H72" s="7"/>
      <c r="I72" s="7"/>
      <c r="J72" s="7"/>
      <c r="K72" s="7"/>
      <c r="L72" s="7"/>
      <c r="M72" s="7"/>
      <c r="N72" s="7"/>
    </row>
    <row r="73" spans="1:14" ht="24.75" customHeight="1">
      <c r="A73" s="16" t="s">
        <v>137</v>
      </c>
      <c r="B73" s="44" t="s">
        <v>138</v>
      </c>
      <c r="C73" s="45"/>
      <c r="D73" s="46"/>
      <c r="E73" s="17">
        <v>263</v>
      </c>
      <c r="F73" s="7"/>
      <c r="G73" s="7"/>
      <c r="H73" s="20"/>
      <c r="I73" s="21"/>
      <c r="J73" s="22"/>
      <c r="K73" s="22"/>
      <c r="L73" s="23"/>
      <c r="M73" s="7"/>
      <c r="N73" s="7"/>
    </row>
    <row r="74" spans="1:14" ht="24.75" customHeight="1">
      <c r="A74" s="16" t="s">
        <v>139</v>
      </c>
      <c r="B74" s="44" t="s">
        <v>140</v>
      </c>
      <c r="C74" s="45"/>
      <c r="D74" s="46"/>
      <c r="E74" s="17">
        <v>4574</v>
      </c>
      <c r="F74" s="7"/>
      <c r="G74" s="7"/>
      <c r="H74" s="7"/>
      <c r="I74" s="7"/>
      <c r="J74" s="7"/>
      <c r="K74" s="7"/>
      <c r="L74" s="7"/>
      <c r="M74" s="7"/>
      <c r="N74" s="7"/>
    </row>
    <row r="75" spans="1:14" ht="41.25" customHeight="1">
      <c r="A75" s="16" t="s">
        <v>165</v>
      </c>
      <c r="B75" s="44" t="s">
        <v>168</v>
      </c>
      <c r="C75" s="45"/>
      <c r="D75" s="46"/>
      <c r="E75" s="17">
        <v>1000</v>
      </c>
      <c r="F75" s="7"/>
      <c r="G75" s="7"/>
      <c r="H75" s="7"/>
      <c r="I75" s="7"/>
      <c r="J75" s="7"/>
      <c r="K75" s="7"/>
      <c r="L75" s="7"/>
      <c r="M75" s="7"/>
      <c r="N75" s="7"/>
    </row>
    <row r="76" spans="1:14" ht="49.5" customHeight="1">
      <c r="A76" s="16" t="s">
        <v>166</v>
      </c>
      <c r="B76" s="44" t="s">
        <v>167</v>
      </c>
      <c r="C76" s="45"/>
      <c r="D76" s="46"/>
      <c r="E76" s="17">
        <v>1000</v>
      </c>
      <c r="F76" s="7"/>
      <c r="G76" s="7"/>
      <c r="H76" s="7"/>
      <c r="I76" s="7"/>
      <c r="J76" s="7"/>
      <c r="K76" s="7"/>
      <c r="L76" s="7"/>
      <c r="M76" s="7"/>
      <c r="N76" s="7"/>
    </row>
    <row r="77" spans="1:14" ht="34.5" customHeight="1">
      <c r="A77" s="16" t="s">
        <v>210</v>
      </c>
      <c r="B77" s="47" t="s">
        <v>211</v>
      </c>
      <c r="C77" s="48"/>
      <c r="D77" s="49"/>
      <c r="E77" s="17">
        <v>30795</v>
      </c>
      <c r="F77" s="7"/>
      <c r="G77" s="7"/>
      <c r="H77" s="7"/>
      <c r="I77" s="7"/>
      <c r="J77" s="7"/>
      <c r="K77" s="7"/>
      <c r="L77" s="7"/>
      <c r="M77" s="7"/>
      <c r="N77" s="7"/>
    </row>
    <row r="78" spans="1:14" ht="43.5" customHeight="1">
      <c r="A78" s="16" t="s">
        <v>145</v>
      </c>
      <c r="B78" s="44" t="s">
        <v>147</v>
      </c>
      <c r="C78" s="45"/>
      <c r="D78" s="46"/>
      <c r="E78" s="17">
        <v>55696.5</v>
      </c>
      <c r="F78" s="7"/>
      <c r="G78" s="7"/>
      <c r="H78" s="7"/>
      <c r="I78" s="7"/>
      <c r="J78" s="7"/>
      <c r="K78" s="7"/>
      <c r="L78" s="7"/>
      <c r="M78" s="7"/>
      <c r="N78" s="7"/>
    </row>
    <row r="79" spans="1:14" ht="24.75" customHeight="1">
      <c r="A79" s="16" t="s">
        <v>146</v>
      </c>
      <c r="B79" s="44" t="s">
        <v>148</v>
      </c>
      <c r="C79" s="45"/>
      <c r="D79" s="46"/>
      <c r="E79" s="17">
        <v>21714.2</v>
      </c>
      <c r="F79" s="7"/>
      <c r="G79" s="7"/>
      <c r="H79" s="7"/>
      <c r="I79" s="7"/>
      <c r="J79" s="7"/>
      <c r="K79" s="7"/>
      <c r="L79" s="7"/>
      <c r="M79" s="7"/>
      <c r="N79" s="7"/>
    </row>
    <row r="80" spans="1:14" ht="32.25" customHeight="1">
      <c r="A80" s="16" t="s">
        <v>161</v>
      </c>
      <c r="B80" s="44" t="s">
        <v>162</v>
      </c>
      <c r="C80" s="45"/>
      <c r="D80" s="46"/>
      <c r="E80" s="17">
        <v>4174</v>
      </c>
      <c r="F80" s="7"/>
      <c r="G80" s="7"/>
      <c r="H80" s="7"/>
      <c r="I80" s="7"/>
      <c r="J80" s="7"/>
      <c r="K80" s="7"/>
      <c r="L80" s="7"/>
      <c r="M80" s="7"/>
      <c r="N80" s="7"/>
    </row>
    <row r="81" spans="1:14" ht="32.25" customHeight="1">
      <c r="A81" s="16" t="s">
        <v>188</v>
      </c>
      <c r="B81" s="44" t="s">
        <v>189</v>
      </c>
      <c r="C81" s="45"/>
      <c r="D81" s="46"/>
      <c r="E81" s="17">
        <v>196</v>
      </c>
      <c r="F81" s="7"/>
      <c r="G81" s="34"/>
      <c r="H81" s="7"/>
      <c r="I81" s="7"/>
      <c r="J81" s="7"/>
      <c r="K81" s="7"/>
      <c r="L81" s="7"/>
      <c r="M81" s="7"/>
      <c r="N81" s="7"/>
    </row>
    <row r="82" spans="1:14" ht="37.5" customHeight="1">
      <c r="A82" s="16" t="s">
        <v>190</v>
      </c>
      <c r="B82" s="44" t="s">
        <v>191</v>
      </c>
      <c r="C82" s="45"/>
      <c r="D82" s="46"/>
      <c r="E82" s="17">
        <v>1585.9</v>
      </c>
      <c r="F82" s="7"/>
      <c r="G82" s="34"/>
      <c r="H82" s="7"/>
      <c r="I82" s="7"/>
      <c r="J82" s="7"/>
      <c r="K82" s="7"/>
      <c r="L82" s="7"/>
      <c r="M82" s="7"/>
      <c r="N82" s="7"/>
    </row>
    <row r="83" spans="1:14" ht="29.25" customHeight="1">
      <c r="A83" s="16" t="s">
        <v>192</v>
      </c>
      <c r="B83" s="44" t="s">
        <v>202</v>
      </c>
      <c r="C83" s="45"/>
      <c r="D83" s="46"/>
      <c r="E83" s="17">
        <v>1026</v>
      </c>
      <c r="F83" s="7"/>
      <c r="G83" s="40"/>
      <c r="H83" s="40"/>
      <c r="I83" s="7"/>
      <c r="J83" s="7"/>
      <c r="K83" s="7"/>
      <c r="L83" s="7"/>
      <c r="M83" s="7"/>
      <c r="N83" s="7"/>
    </row>
    <row r="84" spans="1:14" ht="29.25" customHeight="1">
      <c r="A84" s="41" t="s">
        <v>212</v>
      </c>
      <c r="B84" s="85" t="s">
        <v>213</v>
      </c>
      <c r="C84" s="86"/>
      <c r="D84" s="87"/>
      <c r="E84" s="42">
        <v>1400</v>
      </c>
      <c r="F84" s="7"/>
      <c r="G84" s="40"/>
      <c r="H84" s="40"/>
      <c r="I84" s="7"/>
      <c r="J84" s="7"/>
      <c r="K84" s="7"/>
      <c r="L84" s="7"/>
      <c r="M84" s="7"/>
      <c r="N84" s="7"/>
    </row>
    <row r="85" spans="1:14" ht="29.25" customHeight="1">
      <c r="A85" s="41" t="s">
        <v>214</v>
      </c>
      <c r="B85" s="88" t="s">
        <v>216</v>
      </c>
      <c r="C85" s="89"/>
      <c r="D85" s="90"/>
      <c r="E85" s="42">
        <v>4298</v>
      </c>
      <c r="F85" s="7"/>
      <c r="G85" s="40"/>
      <c r="H85" s="40"/>
      <c r="I85" s="7"/>
      <c r="J85" s="7"/>
      <c r="K85" s="7"/>
      <c r="L85" s="7"/>
      <c r="M85" s="7"/>
      <c r="N85" s="7"/>
    </row>
    <row r="86" spans="1:14" ht="29.25" customHeight="1">
      <c r="A86" s="41" t="s">
        <v>215</v>
      </c>
      <c r="B86" s="88" t="s">
        <v>217</v>
      </c>
      <c r="C86" s="89"/>
      <c r="D86" s="90"/>
      <c r="E86" s="42">
        <v>396</v>
      </c>
      <c r="F86" s="7"/>
      <c r="G86" s="40"/>
      <c r="H86" s="40"/>
      <c r="I86" s="7"/>
      <c r="J86" s="7"/>
      <c r="K86" s="7"/>
      <c r="L86" s="7"/>
      <c r="M86" s="7"/>
      <c r="N86" s="7"/>
    </row>
    <row r="87" spans="1:14" ht="16.5" customHeight="1">
      <c r="A87" s="9" t="s">
        <v>62</v>
      </c>
      <c r="B87" s="61" t="s">
        <v>17</v>
      </c>
      <c r="C87" s="74"/>
      <c r="D87" s="75"/>
      <c r="E87" s="12">
        <f>SUM(E88:E105)</f>
        <v>755397.5</v>
      </c>
      <c r="F87" s="7"/>
      <c r="G87" s="7"/>
      <c r="H87" s="7"/>
      <c r="I87" s="7"/>
      <c r="J87" s="7"/>
      <c r="K87" s="7"/>
      <c r="L87" s="7"/>
      <c r="M87" s="7"/>
      <c r="N87" s="7"/>
    </row>
    <row r="88" spans="1:14" ht="36" customHeight="1">
      <c r="A88" s="16" t="s">
        <v>118</v>
      </c>
      <c r="B88" s="44" t="s">
        <v>71</v>
      </c>
      <c r="C88" s="45"/>
      <c r="D88" s="46"/>
      <c r="E88" s="17">
        <v>2651</v>
      </c>
      <c r="F88" s="7"/>
      <c r="G88" s="7"/>
      <c r="H88" s="7"/>
      <c r="I88" s="7"/>
      <c r="J88" s="7"/>
      <c r="K88" s="7"/>
      <c r="L88" s="7"/>
      <c r="M88" s="7"/>
      <c r="N88" s="7"/>
    </row>
    <row r="89" spans="1:14" ht="35.25" customHeight="1">
      <c r="A89" s="16" t="s">
        <v>119</v>
      </c>
      <c r="B89" s="44" t="s">
        <v>75</v>
      </c>
      <c r="C89" s="45"/>
      <c r="D89" s="46"/>
      <c r="E89" s="17">
        <v>1900</v>
      </c>
      <c r="F89" s="7"/>
      <c r="G89" s="7"/>
      <c r="H89" s="7"/>
      <c r="I89" s="7"/>
      <c r="J89" s="7"/>
      <c r="K89" s="7"/>
      <c r="L89" s="7"/>
      <c r="M89" s="7"/>
      <c r="N89" s="7"/>
    </row>
    <row r="90" spans="1:14" ht="140.25" customHeight="1">
      <c r="A90" s="16" t="s">
        <v>120</v>
      </c>
      <c r="B90" s="58" t="s">
        <v>218</v>
      </c>
      <c r="C90" s="59"/>
      <c r="D90" s="60"/>
      <c r="E90" s="17">
        <f>305321-862</f>
        <v>304459</v>
      </c>
      <c r="F90" s="7"/>
      <c r="G90" s="36"/>
      <c r="H90" s="7"/>
      <c r="I90" s="7"/>
      <c r="J90" s="7"/>
      <c r="K90" s="7"/>
      <c r="L90" s="7"/>
      <c r="M90" s="7"/>
      <c r="N90" s="7"/>
    </row>
    <row r="91" spans="1:14" ht="20.25" customHeight="1">
      <c r="A91" s="16" t="s">
        <v>85</v>
      </c>
      <c r="B91" s="44" t="s">
        <v>84</v>
      </c>
      <c r="C91" s="45"/>
      <c r="D91" s="46"/>
      <c r="E91" s="17">
        <v>4765</v>
      </c>
      <c r="F91" s="7"/>
      <c r="G91" s="7"/>
      <c r="H91" s="7"/>
      <c r="I91" s="7"/>
      <c r="J91" s="7"/>
      <c r="K91" s="7"/>
      <c r="L91" s="7"/>
      <c r="M91" s="7"/>
      <c r="N91" s="7"/>
    </row>
    <row r="92" spans="1:14" ht="50.25" customHeight="1">
      <c r="A92" s="16" t="s">
        <v>67</v>
      </c>
      <c r="B92" s="44" t="s">
        <v>83</v>
      </c>
      <c r="C92" s="45"/>
      <c r="D92" s="46"/>
      <c r="E92" s="17">
        <v>16519</v>
      </c>
      <c r="F92" s="7"/>
      <c r="G92" s="7"/>
      <c r="H92" s="7"/>
      <c r="I92" s="7"/>
      <c r="J92" s="7"/>
      <c r="K92" s="7"/>
      <c r="L92" s="7"/>
      <c r="M92" s="7"/>
      <c r="N92" s="7"/>
    </row>
    <row r="93" spans="1:14" ht="48" customHeight="1">
      <c r="A93" s="16" t="s">
        <v>121</v>
      </c>
      <c r="B93" s="44" t="s">
        <v>53</v>
      </c>
      <c r="C93" s="45"/>
      <c r="D93" s="46"/>
      <c r="E93" s="17">
        <v>10062</v>
      </c>
      <c r="F93" s="7"/>
      <c r="G93" s="7"/>
      <c r="H93" s="7"/>
      <c r="I93" s="7"/>
      <c r="J93" s="7"/>
      <c r="K93" s="7"/>
      <c r="L93" s="7"/>
      <c r="M93" s="7"/>
      <c r="N93" s="7"/>
    </row>
    <row r="94" spans="1:14" ht="47.25" customHeight="1">
      <c r="A94" s="16" t="s">
        <v>66</v>
      </c>
      <c r="B94" s="44" t="s">
        <v>63</v>
      </c>
      <c r="C94" s="45"/>
      <c r="D94" s="46"/>
      <c r="E94" s="17">
        <f>43283+4959</f>
        <v>48242</v>
      </c>
      <c r="F94" s="7"/>
      <c r="G94" s="7"/>
      <c r="H94" s="7"/>
      <c r="I94" s="7"/>
      <c r="J94" s="7"/>
      <c r="K94" s="7"/>
      <c r="L94" s="7"/>
      <c r="M94" s="7"/>
      <c r="N94" s="7"/>
    </row>
    <row r="95" spans="1:14" ht="37.5" customHeight="1">
      <c r="A95" s="16" t="s">
        <v>122</v>
      </c>
      <c r="B95" s="44" t="s">
        <v>76</v>
      </c>
      <c r="C95" s="45"/>
      <c r="D95" s="46"/>
      <c r="E95" s="17">
        <v>952</v>
      </c>
      <c r="F95" s="7"/>
      <c r="G95" s="7"/>
      <c r="H95" s="7"/>
      <c r="I95" s="7"/>
      <c r="J95" s="7"/>
      <c r="K95" s="7"/>
      <c r="L95" s="7"/>
      <c r="M95" s="7"/>
      <c r="N95" s="7"/>
    </row>
    <row r="96" spans="1:14" ht="26.25" customHeight="1">
      <c r="A96" s="16" t="s">
        <v>115</v>
      </c>
      <c r="B96" s="44" t="s">
        <v>32</v>
      </c>
      <c r="C96" s="45"/>
      <c r="D96" s="46"/>
      <c r="E96" s="17">
        <f>2696+350</f>
        <v>3046</v>
      </c>
      <c r="F96" s="7"/>
      <c r="G96" s="7"/>
      <c r="H96" s="7"/>
      <c r="I96" s="7"/>
      <c r="J96" s="7"/>
      <c r="K96" s="7"/>
      <c r="L96" s="7"/>
      <c r="M96" s="7"/>
      <c r="N96" s="7"/>
    </row>
    <row r="97" spans="1:14" ht="28.5" customHeight="1">
      <c r="A97" s="16" t="s">
        <v>123</v>
      </c>
      <c r="B97" s="44" t="s">
        <v>88</v>
      </c>
      <c r="C97" s="45"/>
      <c r="D97" s="46"/>
      <c r="E97" s="17">
        <v>17387</v>
      </c>
      <c r="F97" s="7"/>
      <c r="G97" s="7"/>
      <c r="H97" s="7"/>
      <c r="I97" s="7"/>
      <c r="J97" s="7"/>
      <c r="K97" s="7"/>
      <c r="L97" s="7"/>
      <c r="M97" s="7"/>
      <c r="N97" s="7"/>
    </row>
    <row r="98" spans="1:14" ht="45.75" customHeight="1">
      <c r="A98" s="16" t="s">
        <v>81</v>
      </c>
      <c r="B98" s="44" t="s">
        <v>82</v>
      </c>
      <c r="C98" s="45"/>
      <c r="D98" s="46"/>
      <c r="E98" s="17">
        <v>13041</v>
      </c>
      <c r="F98" s="7"/>
      <c r="G98" s="7"/>
      <c r="H98" s="7"/>
      <c r="I98" s="7"/>
      <c r="J98" s="7"/>
      <c r="K98" s="7"/>
      <c r="L98" s="7"/>
      <c r="M98" s="7"/>
      <c r="N98" s="7"/>
    </row>
    <row r="99" spans="1:14" ht="33.75" customHeight="1">
      <c r="A99" s="16" t="s">
        <v>124</v>
      </c>
      <c r="B99" s="44" t="s">
        <v>112</v>
      </c>
      <c r="C99" s="45"/>
      <c r="D99" s="46"/>
      <c r="E99" s="17">
        <f>293031</f>
        <v>293031</v>
      </c>
      <c r="F99" s="7"/>
      <c r="G99" s="7"/>
      <c r="H99" s="7"/>
      <c r="I99" s="7"/>
      <c r="J99" s="7"/>
      <c r="K99" s="7"/>
      <c r="L99" s="7"/>
      <c r="M99" s="7"/>
      <c r="N99" s="7"/>
    </row>
    <row r="100" spans="1:14" ht="33.75" customHeight="1">
      <c r="A100" s="16" t="s">
        <v>113</v>
      </c>
      <c r="B100" s="50" t="s">
        <v>114</v>
      </c>
      <c r="C100" s="51"/>
      <c r="D100" s="52"/>
      <c r="E100" s="17">
        <v>4096</v>
      </c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30" customHeight="1">
      <c r="A101" s="16" t="s">
        <v>160</v>
      </c>
      <c r="B101" s="50" t="s">
        <v>199</v>
      </c>
      <c r="C101" s="51"/>
      <c r="D101" s="52"/>
      <c r="E101" s="17">
        <v>2389.5</v>
      </c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23.25" customHeight="1">
      <c r="A102" s="16" t="s">
        <v>159</v>
      </c>
      <c r="B102" s="50" t="s">
        <v>158</v>
      </c>
      <c r="C102" s="51"/>
      <c r="D102" s="52"/>
      <c r="E102" s="17">
        <v>27667</v>
      </c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23.25" customHeight="1">
      <c r="A103" s="16" t="s">
        <v>193</v>
      </c>
      <c r="B103" s="50" t="s">
        <v>194</v>
      </c>
      <c r="C103" s="51"/>
      <c r="D103" s="52"/>
      <c r="E103" s="17">
        <v>3375</v>
      </c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36" customHeight="1">
      <c r="A104" s="16" t="s">
        <v>197</v>
      </c>
      <c r="B104" s="50" t="s">
        <v>198</v>
      </c>
      <c r="C104" s="53"/>
      <c r="D104" s="54"/>
      <c r="E104" s="17">
        <v>141</v>
      </c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27.75" customHeight="1">
      <c r="A105" s="16" t="s">
        <v>200</v>
      </c>
      <c r="B105" s="50" t="s">
        <v>201</v>
      </c>
      <c r="C105" s="51"/>
      <c r="D105" s="52"/>
      <c r="E105" s="17">
        <v>1674</v>
      </c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9.5" customHeight="1">
      <c r="A106" s="9" t="s">
        <v>69</v>
      </c>
      <c r="B106" s="61" t="s">
        <v>70</v>
      </c>
      <c r="C106" s="62"/>
      <c r="D106" s="63"/>
      <c r="E106" s="12">
        <f>SUM(E107:E111)</f>
        <v>236415</v>
      </c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37.5" customHeight="1">
      <c r="A107" s="16" t="s">
        <v>94</v>
      </c>
      <c r="B107" s="44" t="s">
        <v>93</v>
      </c>
      <c r="C107" s="45"/>
      <c r="D107" s="46"/>
      <c r="E107" s="17">
        <v>225</v>
      </c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54" customHeight="1">
      <c r="A108" s="16" t="s">
        <v>155</v>
      </c>
      <c r="B108" s="44" t="s">
        <v>157</v>
      </c>
      <c r="C108" s="45"/>
      <c r="D108" s="46"/>
      <c r="E108" s="17">
        <v>231980</v>
      </c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34.5" customHeight="1">
      <c r="A109" s="16" t="s">
        <v>203</v>
      </c>
      <c r="B109" s="47" t="s">
        <v>172</v>
      </c>
      <c r="C109" s="48"/>
      <c r="D109" s="49"/>
      <c r="E109" s="17">
        <v>2840</v>
      </c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34.5" customHeight="1">
      <c r="A110" s="16" t="s">
        <v>204</v>
      </c>
      <c r="B110" s="47" t="s">
        <v>172</v>
      </c>
      <c r="C110" s="48"/>
      <c r="D110" s="49"/>
      <c r="E110" s="17">
        <v>1110</v>
      </c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34.5" customHeight="1">
      <c r="A111" s="16" t="s">
        <v>205</v>
      </c>
      <c r="B111" s="47" t="s">
        <v>172</v>
      </c>
      <c r="C111" s="48"/>
      <c r="D111" s="49"/>
      <c r="E111" s="17">
        <v>260</v>
      </c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7.25" customHeight="1">
      <c r="A112" s="9" t="s">
        <v>95</v>
      </c>
      <c r="B112" s="61" t="s">
        <v>96</v>
      </c>
      <c r="C112" s="74"/>
      <c r="D112" s="75"/>
      <c r="E112" s="24">
        <f>E113</f>
        <v>-8573.5</v>
      </c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26.25" customHeight="1">
      <c r="A113" s="16" t="s">
        <v>95</v>
      </c>
      <c r="B113" s="44" t="s">
        <v>97</v>
      </c>
      <c r="C113" s="45"/>
      <c r="D113" s="46"/>
      <c r="E113" s="25">
        <v>-8573.5</v>
      </c>
      <c r="F113" s="7"/>
      <c r="G113" s="38"/>
      <c r="H113" s="7"/>
      <c r="I113" s="7"/>
      <c r="J113" s="7"/>
      <c r="K113" s="7"/>
      <c r="L113" s="7"/>
      <c r="M113" s="7"/>
      <c r="N113" s="7"/>
    </row>
    <row r="114" spans="1:14" ht="26.25" customHeight="1">
      <c r="A114" s="9" t="s">
        <v>141</v>
      </c>
      <c r="B114" s="61" t="s">
        <v>142</v>
      </c>
      <c r="C114" s="64"/>
      <c r="D114" s="65"/>
      <c r="E114" s="26">
        <f>E115+E116</f>
        <v>621.8</v>
      </c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26.25" customHeight="1">
      <c r="A115" s="16" t="s">
        <v>143</v>
      </c>
      <c r="B115" s="44" t="s">
        <v>153</v>
      </c>
      <c r="C115" s="45"/>
      <c r="D115" s="46"/>
      <c r="E115" s="25">
        <v>337.3</v>
      </c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26.25" customHeight="1">
      <c r="A116" s="16" t="s">
        <v>144</v>
      </c>
      <c r="B116" s="44" t="s">
        <v>154</v>
      </c>
      <c r="C116" s="45"/>
      <c r="D116" s="46"/>
      <c r="E116" s="25">
        <v>284.5</v>
      </c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8.75" customHeight="1">
      <c r="A117" s="16"/>
      <c r="B117" s="55" t="s">
        <v>2</v>
      </c>
      <c r="C117" s="56"/>
      <c r="D117" s="57"/>
      <c r="E117" s="27">
        <f>E61+E10</f>
        <v>3298800.2</v>
      </c>
      <c r="F117" s="7"/>
      <c r="G117" s="39"/>
      <c r="H117" s="7"/>
      <c r="I117" s="7"/>
      <c r="J117" s="7"/>
      <c r="K117" s="7"/>
      <c r="L117" s="7"/>
      <c r="M117" s="7"/>
      <c r="N117" s="7"/>
    </row>
    <row r="118" spans="1:14" ht="12">
      <c r="A118" s="7"/>
      <c r="B118" s="7"/>
      <c r="C118" s="7"/>
      <c r="D118" s="7"/>
      <c r="E118" s="28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2">
      <c r="A119" s="7"/>
      <c r="B119" s="7"/>
      <c r="C119" s="29"/>
      <c r="D119" s="20"/>
      <c r="E119" s="30"/>
      <c r="F119" s="20"/>
      <c r="G119" s="7"/>
      <c r="H119" s="7"/>
      <c r="I119" s="35"/>
      <c r="J119" s="7"/>
      <c r="K119" s="7"/>
      <c r="L119" s="7"/>
      <c r="M119" s="7"/>
      <c r="N119" s="7"/>
    </row>
    <row r="120" spans="1:14" ht="12">
      <c r="A120" s="7"/>
      <c r="B120" s="7"/>
      <c r="C120" s="31"/>
      <c r="D120" s="20"/>
      <c r="E120" s="32"/>
      <c r="F120" s="20"/>
      <c r="G120" s="7"/>
      <c r="H120" s="7"/>
      <c r="I120" s="7"/>
      <c r="J120" s="7"/>
      <c r="K120" s="7"/>
      <c r="L120" s="7"/>
      <c r="M120" s="7"/>
      <c r="N120" s="7"/>
    </row>
    <row r="121" spans="1:14" ht="12">
      <c r="A121" s="7"/>
      <c r="B121" s="1"/>
      <c r="C121" s="32"/>
      <c r="D121" s="20"/>
      <c r="E121" s="20"/>
      <c r="F121" s="20"/>
      <c r="G121" s="7"/>
      <c r="H121" s="7"/>
      <c r="I121" s="7"/>
      <c r="J121" s="7"/>
      <c r="K121" s="7"/>
      <c r="L121" s="7"/>
      <c r="M121" s="7"/>
      <c r="N121" s="7"/>
    </row>
    <row r="122" spans="1:14" ht="12">
      <c r="A122" s="7"/>
      <c r="B122" s="7"/>
      <c r="C122" s="32"/>
      <c r="D122" s="20"/>
      <c r="E122" s="20"/>
      <c r="F122" s="20"/>
      <c r="G122" s="7"/>
      <c r="H122" s="7"/>
      <c r="I122" s="7"/>
      <c r="J122" s="7"/>
      <c r="K122" s="7"/>
      <c r="L122" s="7"/>
      <c r="M122" s="7"/>
      <c r="N122" s="7"/>
    </row>
    <row r="123" spans="1:14" ht="12">
      <c r="A123" s="7"/>
      <c r="B123" s="7"/>
      <c r="C123" s="20"/>
      <c r="D123" s="20"/>
      <c r="E123" s="20"/>
      <c r="F123" s="20"/>
      <c r="G123" s="7"/>
      <c r="H123" s="7"/>
      <c r="I123" s="7"/>
      <c r="J123" s="7"/>
      <c r="K123" s="7"/>
      <c r="L123" s="7"/>
      <c r="M123" s="7"/>
      <c r="N123" s="7"/>
    </row>
    <row r="124" spans="1:14" ht="12">
      <c r="A124" s="7"/>
      <c r="B124" s="1"/>
      <c r="C124" s="32"/>
      <c r="D124" s="20"/>
      <c r="E124" s="20"/>
      <c r="F124" s="20"/>
      <c r="G124" s="7"/>
      <c r="H124" s="7"/>
      <c r="I124" s="7"/>
      <c r="J124" s="7"/>
      <c r="K124" s="7"/>
      <c r="L124" s="7"/>
      <c r="M124" s="7"/>
      <c r="N124" s="7"/>
    </row>
    <row r="125" spans="1:14" ht="12">
      <c r="A125" s="7"/>
      <c r="B125" s="1"/>
      <c r="C125" s="28"/>
      <c r="D125" s="20"/>
      <c r="E125" s="20"/>
      <c r="F125" s="20"/>
      <c r="G125" s="7"/>
      <c r="H125" s="7"/>
      <c r="I125" s="7"/>
      <c r="J125" s="7"/>
      <c r="K125" s="7"/>
      <c r="L125" s="7"/>
      <c r="M125" s="7"/>
      <c r="N125" s="7"/>
    </row>
    <row r="126" spans="1:14" ht="12">
      <c r="A126" s="7"/>
      <c r="B126" s="7"/>
      <c r="C126" s="33"/>
      <c r="D126" s="20"/>
      <c r="E126" s="20"/>
      <c r="F126" s="20"/>
      <c r="G126" s="7"/>
      <c r="H126" s="7"/>
      <c r="I126" s="7"/>
      <c r="J126" s="7"/>
      <c r="K126" s="7"/>
      <c r="L126" s="7"/>
      <c r="M126" s="7"/>
      <c r="N126" s="7"/>
    </row>
    <row r="127" spans="1:14" ht="12">
      <c r="A127" s="7"/>
      <c r="B127" s="1"/>
      <c r="C127" s="29"/>
      <c r="D127" s="20"/>
      <c r="E127" s="20"/>
      <c r="F127" s="20"/>
      <c r="G127" s="7"/>
      <c r="H127" s="7"/>
      <c r="I127" s="7"/>
      <c r="J127" s="7"/>
      <c r="K127" s="7"/>
      <c r="L127" s="7"/>
      <c r="M127" s="7"/>
      <c r="N127" s="7"/>
    </row>
    <row r="128" spans="1:14" ht="12">
      <c r="A128" s="7"/>
      <c r="B128" s="7"/>
      <c r="C128" s="20"/>
      <c r="D128" s="20"/>
      <c r="E128" s="20"/>
      <c r="F128" s="20"/>
      <c r="G128" s="7"/>
      <c r="H128" s="7"/>
      <c r="I128" s="7"/>
      <c r="J128" s="7"/>
      <c r="K128" s="7"/>
      <c r="L128" s="7"/>
      <c r="M128" s="7"/>
      <c r="N128" s="7"/>
    </row>
    <row r="129" spans="1:14" ht="12">
      <c r="A129" s="7"/>
      <c r="B129" s="7"/>
      <c r="C129" s="20"/>
      <c r="D129" s="20"/>
      <c r="E129" s="20"/>
      <c r="F129" s="20"/>
      <c r="G129" s="7"/>
      <c r="H129" s="7"/>
      <c r="I129" s="7"/>
      <c r="J129" s="7"/>
      <c r="K129" s="7"/>
      <c r="L129" s="7"/>
      <c r="M129" s="7"/>
      <c r="N129" s="7"/>
    </row>
    <row r="130" spans="1:14" ht="12">
      <c r="A130" s="7"/>
      <c r="B130" s="7"/>
      <c r="C130" s="21"/>
      <c r="D130" s="21"/>
      <c r="E130" s="21"/>
      <c r="F130" s="20"/>
      <c r="G130" s="7"/>
      <c r="H130" s="7"/>
      <c r="I130" s="7"/>
      <c r="J130" s="7"/>
      <c r="K130" s="7"/>
      <c r="L130" s="7"/>
      <c r="M130" s="7"/>
      <c r="N130" s="7"/>
    </row>
    <row r="131" spans="1:14" ht="12">
      <c r="A131" s="7"/>
      <c r="B131" s="7"/>
      <c r="C131" s="20"/>
      <c r="D131" s="20"/>
      <c r="E131" s="20"/>
      <c r="F131" s="20"/>
      <c r="G131" s="7"/>
      <c r="H131" s="7"/>
      <c r="I131" s="7"/>
      <c r="J131" s="7"/>
      <c r="K131" s="7"/>
      <c r="L131" s="7"/>
      <c r="M131" s="7"/>
      <c r="N131" s="7"/>
    </row>
    <row r="132" spans="1:14" ht="12">
      <c r="A132" s="7"/>
      <c r="B132" s="7"/>
      <c r="C132" s="20"/>
      <c r="D132" s="20"/>
      <c r="E132" s="20"/>
      <c r="F132" s="20"/>
      <c r="G132" s="7"/>
      <c r="H132" s="7"/>
      <c r="I132" s="7"/>
      <c r="J132" s="7"/>
      <c r="K132" s="7"/>
      <c r="L132" s="7"/>
      <c r="M132" s="7"/>
      <c r="N132" s="7"/>
    </row>
    <row r="133" spans="1:14" ht="12">
      <c r="A133" s="7"/>
      <c r="B133" s="7"/>
      <c r="C133" s="20"/>
      <c r="D133" s="20"/>
      <c r="E133" s="20"/>
      <c r="F133" s="20"/>
      <c r="G133" s="7"/>
      <c r="H133" s="7"/>
      <c r="I133" s="7"/>
      <c r="J133" s="7"/>
      <c r="K133" s="7"/>
      <c r="L133" s="7"/>
      <c r="M133" s="7"/>
      <c r="N133" s="7"/>
    </row>
    <row r="134" spans="1:14" ht="12">
      <c r="A134" s="7"/>
      <c r="B134" s="7"/>
      <c r="C134" s="20"/>
      <c r="D134" s="20"/>
      <c r="E134" s="20"/>
      <c r="F134" s="20"/>
      <c r="G134" s="7"/>
      <c r="H134" s="7"/>
      <c r="I134" s="7"/>
      <c r="J134" s="7"/>
      <c r="K134" s="7"/>
      <c r="L134" s="7"/>
      <c r="M134" s="7"/>
      <c r="N134" s="7"/>
    </row>
    <row r="135" spans="3:6" ht="12">
      <c r="C135" s="20"/>
      <c r="D135" s="20"/>
      <c r="E135" s="20"/>
      <c r="F135" s="20"/>
    </row>
    <row r="136" spans="3:6" ht="12">
      <c r="C136" s="20"/>
      <c r="D136" s="20"/>
      <c r="E136" s="20"/>
      <c r="F136" s="20"/>
    </row>
    <row r="137" spans="3:6" ht="12">
      <c r="C137" s="20"/>
      <c r="D137" s="20"/>
      <c r="E137" s="20"/>
      <c r="F137" s="20"/>
    </row>
    <row r="138" spans="3:6" ht="12">
      <c r="C138" s="20"/>
      <c r="D138" s="20"/>
      <c r="E138" s="20"/>
      <c r="F138" s="20"/>
    </row>
    <row r="139" spans="3:6" ht="12">
      <c r="C139" s="20"/>
      <c r="D139" s="20"/>
      <c r="E139" s="20"/>
      <c r="F139" s="20"/>
    </row>
    <row r="140" spans="3:6" ht="12">
      <c r="C140" s="20"/>
      <c r="D140" s="20"/>
      <c r="E140" s="20"/>
      <c r="F140" s="20"/>
    </row>
    <row r="141" spans="3:6" ht="12">
      <c r="C141" s="20"/>
      <c r="D141" s="20"/>
      <c r="E141" s="20"/>
      <c r="F141" s="20"/>
    </row>
    <row r="142" spans="3:6" ht="12">
      <c r="C142" s="20"/>
      <c r="D142" s="20"/>
      <c r="E142" s="20"/>
      <c r="F142" s="20"/>
    </row>
    <row r="143" spans="3:6" ht="12">
      <c r="C143" s="20"/>
      <c r="D143" s="20"/>
      <c r="E143" s="20"/>
      <c r="F143" s="20"/>
    </row>
    <row r="144" spans="3:6" ht="12">
      <c r="C144" s="20"/>
      <c r="D144" s="20"/>
      <c r="E144" s="20"/>
      <c r="F144" s="20"/>
    </row>
  </sheetData>
  <mergeCells count="116">
    <mergeCell ref="B84:D84"/>
    <mergeCell ref="B85:D85"/>
    <mergeCell ref="B86:D86"/>
    <mergeCell ref="B77:D77"/>
    <mergeCell ref="B82:D82"/>
    <mergeCell ref="B83:D83"/>
    <mergeCell ref="B81:D81"/>
    <mergeCell ref="B16:D16"/>
    <mergeCell ref="B34:D34"/>
    <mergeCell ref="B24:D24"/>
    <mergeCell ref="B38:D38"/>
    <mergeCell ref="B26:D26"/>
    <mergeCell ref="B52:D52"/>
    <mergeCell ref="B42:D42"/>
    <mergeCell ref="B51:D51"/>
    <mergeCell ref="B19:D19"/>
    <mergeCell ref="B31:D31"/>
    <mergeCell ref="B28:D28"/>
    <mergeCell ref="B25:D25"/>
    <mergeCell ref="B20:D20"/>
    <mergeCell ref="B36:D36"/>
    <mergeCell ref="B37:D37"/>
    <mergeCell ref="B87:D87"/>
    <mergeCell ref="B49:D49"/>
    <mergeCell ref="B27:D27"/>
    <mergeCell ref="B22:D22"/>
    <mergeCell ref="B30:D30"/>
    <mergeCell ref="B29:D29"/>
    <mergeCell ref="B33:D33"/>
    <mergeCell ref="B35:D35"/>
    <mergeCell ref="B58:D58"/>
    <mergeCell ref="B40:D40"/>
    <mergeCell ref="B67:D67"/>
    <mergeCell ref="B60:D60"/>
    <mergeCell ref="B80:D80"/>
    <mergeCell ref="B75:D75"/>
    <mergeCell ref="B76:D76"/>
    <mergeCell ref="B61:D61"/>
    <mergeCell ref="B74:D74"/>
    <mergeCell ref="B65:D65"/>
    <mergeCell ref="B68:D68"/>
    <mergeCell ref="B15:D15"/>
    <mergeCell ref="B13:D13"/>
    <mergeCell ref="B50:D50"/>
    <mergeCell ref="B45:D45"/>
    <mergeCell ref="B44:D44"/>
    <mergeCell ref="B48:D48"/>
    <mergeCell ref="B46:D46"/>
    <mergeCell ref="B47:D47"/>
    <mergeCell ref="B18:D18"/>
    <mergeCell ref="B32:D32"/>
    <mergeCell ref="B56:D56"/>
    <mergeCell ref="B57:D57"/>
    <mergeCell ref="B73:D73"/>
    <mergeCell ref="B72:D72"/>
    <mergeCell ref="B59:D59"/>
    <mergeCell ref="B69:D69"/>
    <mergeCell ref="B66:D66"/>
    <mergeCell ref="B63:D63"/>
    <mergeCell ref="B71:D71"/>
    <mergeCell ref="B70:D70"/>
    <mergeCell ref="B39:D39"/>
    <mergeCell ref="B41:D41"/>
    <mergeCell ref="B43:D43"/>
    <mergeCell ref="B112:D112"/>
    <mergeCell ref="B100:D100"/>
    <mergeCell ref="B53:D53"/>
    <mergeCell ref="B54:D54"/>
    <mergeCell ref="B55:D55"/>
    <mergeCell ref="B64:D64"/>
    <mergeCell ref="B62:D62"/>
    <mergeCell ref="B115:D115"/>
    <mergeCell ref="A7:E7"/>
    <mergeCell ref="B9:D9"/>
    <mergeCell ref="B10:D10"/>
    <mergeCell ref="B23:D23"/>
    <mergeCell ref="B14:D14"/>
    <mergeCell ref="B11:D11"/>
    <mergeCell ref="B12:D12"/>
    <mergeCell ref="B21:D21"/>
    <mergeCell ref="B17:D17"/>
    <mergeCell ref="B117:D117"/>
    <mergeCell ref="B94:D94"/>
    <mergeCell ref="B90:D90"/>
    <mergeCell ref="B93:D93"/>
    <mergeCell ref="B106:D106"/>
    <mergeCell ref="B107:D107"/>
    <mergeCell ref="B92:D92"/>
    <mergeCell ref="B113:D113"/>
    <mergeCell ref="B114:D114"/>
    <mergeCell ref="B110:D110"/>
    <mergeCell ref="B111:D111"/>
    <mergeCell ref="B91:D91"/>
    <mergeCell ref="B103:D103"/>
    <mergeCell ref="B101:D101"/>
    <mergeCell ref="B102:D102"/>
    <mergeCell ref="B104:D104"/>
    <mergeCell ref="B99:D99"/>
    <mergeCell ref="B108:D108"/>
    <mergeCell ref="B105:D105"/>
    <mergeCell ref="B116:D116"/>
    <mergeCell ref="B78:D78"/>
    <mergeCell ref="B79:D79"/>
    <mergeCell ref="B98:D98"/>
    <mergeCell ref="B96:D96"/>
    <mergeCell ref="B95:D95"/>
    <mergeCell ref="B97:D97"/>
    <mergeCell ref="B109:D109"/>
    <mergeCell ref="B88:D88"/>
    <mergeCell ref="B89:D89"/>
    <mergeCell ref="D5:E5"/>
    <mergeCell ref="D6:E6"/>
    <mergeCell ref="D1:E1"/>
    <mergeCell ref="D2:E2"/>
    <mergeCell ref="D3:E3"/>
    <mergeCell ref="D4:E4"/>
  </mergeCells>
  <printOptions horizontalCentered="1"/>
  <pageMargins left="0.24" right="0.33" top="0.29" bottom="0.2755905511811024" header="0.17" footer="0.35"/>
  <pageSetup fitToHeight="3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Администрация</cp:lastModifiedBy>
  <cp:lastPrinted>2012-10-17T10:59:20Z</cp:lastPrinted>
  <dcterms:created xsi:type="dcterms:W3CDTF">2003-12-24T07:39:21Z</dcterms:created>
  <dcterms:modified xsi:type="dcterms:W3CDTF">2012-10-22T13:26:41Z</dcterms:modified>
  <cp:category/>
  <cp:version/>
  <cp:contentType/>
  <cp:contentStatus/>
</cp:coreProperties>
</file>