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" sheetId="1" r:id="rId1"/>
  </sheets>
  <definedNames>
    <definedName name="_xlnm.Print_Titles" localSheetId="0">'прил'!$8:$10</definedName>
  </definedNames>
  <calcPr fullCalcOnLoad="1"/>
</workbook>
</file>

<file path=xl/sharedStrings.xml><?xml version="1.0" encoding="utf-8"?>
<sst xmlns="http://schemas.openxmlformats.org/spreadsheetml/2006/main" count="346" uniqueCount="86">
  <si>
    <t>Наименование программных мероприятий</t>
  </si>
  <si>
    <t>Водоснабжение</t>
  </si>
  <si>
    <t>Строительство  водовода  2Д=500мм  от г.Долгопрудного  до  строящегося   мкр. Хлебниково  (12000м3/сут.)  (ПИР и СМР)</t>
  </si>
  <si>
    <t>Федер. бюджет</t>
  </si>
  <si>
    <t>Областной   бюджет</t>
  </si>
  <si>
    <t>Городской    бюджет</t>
  </si>
  <si>
    <t>Привлечен.  ср-ва</t>
  </si>
  <si>
    <t>Реконструкция  ВЗУ «Водники»  (2600м3/сут.) (ПИР   и  СМР)</t>
  </si>
  <si>
    <t>Строительство  городского водораспределительно-го  узла  (40000м3/сут.)</t>
  </si>
  <si>
    <t>Реконструкция  канализационных очистных  сооружений  г. Долгопрудного   (ПИР  и СМР)</t>
  </si>
  <si>
    <t>Реконструкция  КНС  «Котово»  (65000м3/сут.)   (ПИР  и  СМР)</t>
  </si>
  <si>
    <t>Реконструкция    КНС «Хлебниково» (36900м3/сут.)    (ПИР  и  СМР)</t>
  </si>
  <si>
    <t>Реконструкция КНС "МКК" (32400 м3/сут.)</t>
  </si>
  <si>
    <t>Строительство   очистных  сооружений  дождевой  канализации    в мкр. Хлебниково       (57 750м2)</t>
  </si>
  <si>
    <t xml:space="preserve">Реконструкция котельной Первомайская 40    (ПИР и СМР)                                        </t>
  </si>
  <si>
    <t>Дождевая канализация</t>
  </si>
  <si>
    <t>Источники  финансирования</t>
  </si>
  <si>
    <t>Установка по обеззараживанию питьевой воды на ВЗУ "Хлебниково", "Шереметьево"</t>
  </si>
  <si>
    <t>Водоотведение</t>
  </si>
  <si>
    <t>Установка по дезодорации вентиляционных газов на КНС "Котово" (ПИР и СМР)</t>
  </si>
  <si>
    <t>Теплоснабжение</t>
  </si>
  <si>
    <t>Реализация проекта по реконструкции и рекультивации полигона ТБО</t>
  </si>
  <si>
    <t>Установка  подмешивающих  насосов  с  частотным  регулированием  на  ЦТП (16шт.)  и  монтажом  АСУТП.    (СМР)</t>
  </si>
  <si>
    <t>Итого</t>
  </si>
  <si>
    <t>Итого по мероприятиям</t>
  </si>
  <si>
    <t>Приложение № 1</t>
  </si>
  <si>
    <t>Реконструкция котельной Заводская, 2а (3-я очередь)</t>
  </si>
  <si>
    <t>Приобретение передвижной дизельной электростанции эл. агрегат "Энерго" тип ЕД500/400 SC 400 кВт</t>
  </si>
  <si>
    <t>Захоронение (утилизация) ТБО</t>
  </si>
  <si>
    <t>Реконструкция  котельной Заводская 2 (2 очередь)   (ПИР и СМР)</t>
  </si>
  <si>
    <t>Устройство независимых взаимнорезервирующих источников электропитания ВНС Хлебниково</t>
  </si>
  <si>
    <t>Устройство независимых взаимнорезервирующих источников электропитания ВНС Шереметьевская</t>
  </si>
  <si>
    <t>Устройство независимых взаимнорезервирующих источников электропитания ВНС Павельцево</t>
  </si>
  <si>
    <t>Устройство независимых взаимнорезервирующих источников электропитания станции 3-го подъема Московское шоссе 27, Циолковского 7, Лаврентьева 21, Лихачевское шоссе 3</t>
  </si>
  <si>
    <t>Устройство независимых взаимнорезервирующих источников электропитания станции 3-го подъема  Лихачевское шоссе 31, Лихачевское шоссе 11, Якорная 3, Станционная 1</t>
  </si>
  <si>
    <t>Устройство независимых взаимнорезервирующих источников электропитания станции 3-го подъема Московское шоссе 59, Новый бульвар, Молодежная 14, Центральная 7</t>
  </si>
  <si>
    <t>Устройство независимых взаимнорезервирующих источников электропитания КНС Котово</t>
  </si>
  <si>
    <t>Устройство независимых взаимнорезервирующих источников электропитания КНС Хлебниково, КНС 1</t>
  </si>
  <si>
    <t>Устройство независимых взаимнорезервирующих источников электропитания КНС Очистные сооружения, КНС Водники, КНС Павельцево, КНС Шереметьевская, КНС МКК</t>
  </si>
  <si>
    <t>Устройство независимых взаимнорезервирующих источников электропитания котельных Речная 14, Заводская 2</t>
  </si>
  <si>
    <t>Устройство независимых взаимнорезервирующих источников электропитания котельных Спортивная 3а, Театральная 7, Заводская 15, Первомайская 40</t>
  </si>
  <si>
    <t>Устройство независимых взаимнорезервирующих источников электропитания котельных Станционная 1, Ленинградская19, Павельцево, Гранитный тупик 7</t>
  </si>
  <si>
    <t>Устройство независимых взаимнорезервирующих источников электропитания ЦТП-1;2; 3;4; 5; 6; 7</t>
  </si>
  <si>
    <t>Устройство независимых взаимнорезервирующих источников электропитания ЦТП-8;9;10;11;12;13;14;15</t>
  </si>
  <si>
    <t>Устройство независимых взаимнорезервирующих источников электропитания ЦТП-16;17;18;19;20;21;22;23</t>
  </si>
  <si>
    <t>Установка по дезодорации вентиляционных газов на КНС "Хлебниково" (ПИР и СМР)</t>
  </si>
  <si>
    <t>Реконструкция очистных сооружений ливневой канализации на водосточном коллекторе в микрорайонах № 7 и 8 по ул. Парковая, д. 37</t>
  </si>
  <si>
    <t>Ремонт и очистка канализационных колодцев (г. Долгопрудный)</t>
  </si>
  <si>
    <t>Строительство  городских очистных  сооружений  дождевой  канализации  в районе  полигона ТБО</t>
  </si>
  <si>
    <t>Реконструкция тепловых сетей от котельных по ул. Заводская, 2а; Гранитный тупик, 7; Заводская, 15</t>
  </si>
  <si>
    <t>№ п/п</t>
  </si>
  <si>
    <t>(Приложение № 1</t>
  </si>
  <si>
    <t>к НРСД от 01.09.2008 г. № 62-нр)</t>
  </si>
  <si>
    <t>(тыс. руб.)</t>
  </si>
  <si>
    <t>ПИР и реконструкция тепловых сетей от котельной ДНПП с устройством узлов смешения в жилых домах, присоединенных непосредственно к магистральной тепловой сети (1-я очередь) по адресу Московская область, г. Долгопрудный, ул. Циолковского</t>
  </si>
  <si>
    <t>ПИР и реконструкция тепловых сетей от котельной ДНПП с устройством узлов смешения в жилых домах, присоединенных непосредственно к магистральной тепловой сети (2-я очередь) по адресу Московская область, г. Долгопрудный, ул.Циолковского</t>
  </si>
  <si>
    <t>ПИР и Строительство тепловой сети-связки между котельными по адресу ул. Заводская и ул. Спортивная, 3а до ЦТП №19 с учетом реконструкции тепловой сети (ПИР и СМР)</t>
  </si>
  <si>
    <t>ПИР и строительство кольцевого водопровода и узла учета расхода и регулирования воды</t>
  </si>
  <si>
    <t>Строительство станции обезжелезивания воды контейнерного типа для ВЗУ Павельцево г. Долгопрудного (ПИР и СМР)</t>
  </si>
  <si>
    <t xml:space="preserve"> Прокладка водопровода Д=250 мм от водовода 2Д=500 мм в мкр. Хлебниково до Госпитального поселка в мкр. Хлебниково (ПИР и СМР) </t>
  </si>
  <si>
    <t xml:space="preserve"> Прокладка водопровода Д=250 мм от водовода 2Д=500 мм в мкр. Хлебниково до ВЗУ Хлебниково в мкр. Хлебниково (ПИР и СМР) </t>
  </si>
  <si>
    <t>Реконструкция скважин на ВЗУ "Главная" (ПИР и СМР)</t>
  </si>
  <si>
    <t xml:space="preserve">Итого по мероприятиям в области водоснабжения </t>
  </si>
  <si>
    <t>Установка оборудования для плавного пуска на КНС "Хлебниково" и КНС "Котово" (СМР)</t>
  </si>
  <si>
    <t>Переподключение жилого поселка ОАО "ПО "ТОС" к муниципальным сетям канализования (ПИР и СМР)</t>
  </si>
  <si>
    <t>Итого по мероприятиям в области водоотведения</t>
  </si>
  <si>
    <t>ПИР и строительство ливневой канализации от очистных сооружений дождевой канализации в районе полигона ТБО до реки Бусинка</t>
  </si>
  <si>
    <t>Прокладка коллектора дождевой канализации от Нового бульвара до очистных сооружений дождевой канализации в районе ул. 1я Советская</t>
  </si>
  <si>
    <t>Итого по мероприятиям в области дождевой канализации</t>
  </si>
  <si>
    <t>Итого по мероприятиям в области теплоснабжения</t>
  </si>
  <si>
    <t>Реконструкция существующего напорного коллектора от КНС № 1 до камеры гашения по ул. Жуковского на участке от бассейна МФТИ до камеры гашения на ул. Жуковского L =470м, пропускная способность 295м3/час. (ПИР и СМР)</t>
  </si>
  <si>
    <t>Реконструкция  напорно-самотечного коллектора  от  КНС  «Хлебниково»  до КНС «Котово»  (ПИР и СМР)</t>
  </si>
  <si>
    <t>Строительство  очистных  сооружений  дождевой  канализации    в  районе  Котовского затона (21000м3/сут.) (3 650 000м2)</t>
  </si>
  <si>
    <t xml:space="preserve"> Переподключение жилого поселка ОАО "ПО "ТОС" к муниципальным сетям водоснабжения (ПИР и СМР) </t>
  </si>
  <si>
    <t>ПИР и СМР по реконструкции тепловых сетей с учетом переподключения абонентов от котельной ОАО "ПО "ТОС"</t>
  </si>
  <si>
    <t>Реконструкция КНС № 1 (ПИР и СМР)</t>
  </si>
  <si>
    <t>Устройство частотных преобразователей на ВНС 2-ого подъема (3 шт.) и ВНС 3-его подъема (10шт.). (СМР)</t>
  </si>
  <si>
    <t>Прокладка напорного канализационного коллектора Д=700 от КНС "Котово" до СПТУ № 21 (СМР)</t>
  </si>
  <si>
    <t>Реконструкция котельной Ленинградская, 19 (ПИР и СМР)</t>
  </si>
  <si>
    <t>Реконструкция котельной Станционная, 1 (с теплотрассой )</t>
  </si>
  <si>
    <t>Ожидаемые результаты и объемы финансирования Программы «Модернизация объектов коммунальной инфраструктуры»  на 2008-2013 годы в городе Долгопрудном"</t>
  </si>
  <si>
    <t>Прокладка самотечного  канализационного  коллектора  Д=800мм   от   СПТУ  №21   до  очистных  сооружений (ПИР  и  СМР)  (40000м3/сут.)</t>
  </si>
  <si>
    <t>Потребность в  финансировании 2008-2013, всего</t>
  </si>
  <si>
    <t>Строительство водопровода ДУ=300мм от Лихачевского проезда до ВЗУ "Главная" L=1070м, пропускной способностью 295 м3/час.</t>
  </si>
  <si>
    <t>Строительство кольцевого водопровода ДУ=500мм от Московского шоссе, д. 59 до вновь построенного водовода 2ДУ=500мм на мкр. Хлебниково L=120м, пропускной способностью 900м3/час (ПИР и СМР)</t>
  </si>
  <si>
    <t>к НРСД от 26.04.10г. №25-нр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</si>
</sst>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_ ;\-#,##0.00\ "/>
    <numFmt numFmtId="175" formatCode="#,##0.000"/>
    <numFmt numFmtId="176" formatCode="_-* #,##0.000_р_._-;\-* #,##0.000_р_._-;_-* &quot;-&quot;???_р_._-;_-@_-"/>
    <numFmt numFmtId="177" formatCode="000000"/>
    <numFmt numFmtId="178" formatCode="[$-FC19]d\ mmmm\ yyyy\ &quot;г.&quot;"/>
  </numFmts>
  <fonts count="7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1" fontId="0" fillId="0" borderId="2" xfId="2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171" fontId="1" fillId="2" borderId="2" xfId="20" applyFont="1" applyFill="1" applyBorder="1" applyAlignment="1">
      <alignment horizontal="center" vertical="top" wrapText="1"/>
    </xf>
    <xf numFmtId="171" fontId="0" fillId="2" borderId="2" xfId="20" applyFont="1" applyFill="1" applyBorder="1" applyAlignment="1">
      <alignment horizontal="center" wrapText="1"/>
    </xf>
    <xf numFmtId="171" fontId="0" fillId="3" borderId="2" xfId="20" applyFont="1" applyFill="1" applyBorder="1" applyAlignment="1">
      <alignment horizontal="center" wrapText="1"/>
    </xf>
    <xf numFmtId="171" fontId="1" fillId="3" borderId="2" xfId="20" applyFont="1" applyFill="1" applyBorder="1" applyAlignment="1">
      <alignment horizontal="center" vertical="top" wrapText="1"/>
    </xf>
    <xf numFmtId="171" fontId="0" fillId="2" borderId="2" xfId="20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center"/>
    </xf>
    <xf numFmtId="171" fontId="1" fillId="0" borderId="2" xfId="20" applyFont="1" applyFill="1" applyBorder="1" applyAlignment="1">
      <alignment horizontal="center" vertical="top" wrapText="1"/>
    </xf>
    <xf numFmtId="171" fontId="0" fillId="0" borderId="2" xfId="20" applyFont="1" applyFill="1" applyBorder="1" applyAlignment="1">
      <alignment horizontal="center" wrapText="1"/>
    </xf>
    <xf numFmtId="171" fontId="0" fillId="0" borderId="2" xfId="20" applyFont="1" applyFill="1" applyBorder="1" applyAlignment="1">
      <alignment horizontal="right" wrapText="1"/>
    </xf>
    <xf numFmtId="171" fontId="0" fillId="0" borderId="2" xfId="20" applyNumberFormat="1" applyFont="1" applyFill="1" applyBorder="1" applyAlignment="1">
      <alignment horizontal="right" wrapText="1"/>
    </xf>
    <xf numFmtId="172" fontId="0" fillId="0" borderId="2" xfId="20" applyNumberFormat="1" applyFont="1" applyFill="1" applyBorder="1" applyAlignment="1">
      <alignment horizontal="right" wrapText="1"/>
    </xf>
    <xf numFmtId="171" fontId="0" fillId="0" borderId="2" xfId="20" applyNumberFormat="1" applyFont="1" applyFill="1" applyBorder="1" applyAlignment="1">
      <alignment wrapText="1"/>
    </xf>
    <xf numFmtId="171" fontId="0" fillId="0" borderId="2" xfId="2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1" fontId="0" fillId="0" borderId="3" xfId="20" applyFont="1" applyFill="1" applyBorder="1" applyAlignment="1">
      <alignment horizontal="left" vertical="center" wrapText="1"/>
    </xf>
    <xf numFmtId="171" fontId="0" fillId="0" borderId="4" xfId="20" applyFont="1" applyFill="1" applyBorder="1" applyAlignment="1">
      <alignment horizontal="left" vertical="center" wrapText="1"/>
    </xf>
    <xf numFmtId="171" fontId="0" fillId="0" borderId="5" xfId="20" applyFont="1" applyFill="1" applyBorder="1" applyAlignment="1">
      <alignment horizontal="left" vertical="center" wrapText="1"/>
    </xf>
    <xf numFmtId="4" fontId="1" fillId="5" borderId="3" xfId="2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171" fontId="1" fillId="5" borderId="3" xfId="20" applyFont="1" applyFill="1" applyBorder="1" applyAlignment="1">
      <alignment horizontal="center" vertical="center" wrapText="1"/>
    </xf>
    <xf numFmtId="171" fontId="1" fillId="5" borderId="4" xfId="20" applyFont="1" applyFill="1" applyBorder="1" applyAlignment="1">
      <alignment horizontal="center" vertical="center" wrapText="1"/>
    </xf>
    <xf numFmtId="171" fontId="1" fillId="5" borderId="5" xfId="20" applyFont="1" applyFill="1" applyBorder="1" applyAlignment="1">
      <alignment horizontal="center" vertical="center" wrapText="1"/>
    </xf>
    <xf numFmtId="171" fontId="0" fillId="0" borderId="2" xfId="2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6" borderId="6" xfId="0" applyFont="1" applyFill="1" applyBorder="1" applyAlignment="1">
      <alignment horizontal="left" wrapText="1"/>
    </xf>
    <xf numFmtId="0" fontId="1" fillId="6" borderId="7" xfId="0" applyFont="1" applyFill="1" applyBorder="1" applyAlignment="1">
      <alignment horizontal="left" wrapText="1"/>
    </xf>
    <xf numFmtId="0" fontId="1" fillId="6" borderId="8" xfId="0" applyFont="1" applyFill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171" fontId="3" fillId="6" borderId="6" xfId="20" applyFont="1" applyFill="1" applyBorder="1" applyAlignment="1">
      <alignment horizontal="left" wrapText="1"/>
    </xf>
    <xf numFmtId="171" fontId="3" fillId="6" borderId="7" xfId="20" applyFont="1" applyFill="1" applyBorder="1" applyAlignment="1">
      <alignment horizontal="left" wrapText="1"/>
    </xf>
    <xf numFmtId="171" fontId="3" fillId="6" borderId="8" xfId="20" applyFont="1" applyFill="1" applyBorder="1" applyAlignment="1">
      <alignment horizontal="left" wrapText="1"/>
    </xf>
    <xf numFmtId="4" fontId="1" fillId="0" borderId="3" xfId="20" applyNumberFormat="1" applyFont="1" applyFill="1" applyBorder="1" applyAlignment="1">
      <alignment horizontal="center" vertical="center" wrapText="1"/>
    </xf>
    <xf numFmtId="4" fontId="1" fillId="0" borderId="4" xfId="20" applyNumberFormat="1" applyFont="1" applyFill="1" applyBorder="1" applyAlignment="1">
      <alignment horizontal="center" vertical="center" wrapText="1"/>
    </xf>
    <xf numFmtId="4" fontId="1" fillId="0" borderId="5" xfId="2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1" fontId="1" fillId="0" borderId="6" xfId="20" applyFont="1" applyFill="1" applyBorder="1" applyAlignment="1">
      <alignment horizontal="left" wrapText="1"/>
    </xf>
    <xf numFmtId="171" fontId="1" fillId="0" borderId="7" xfId="20" applyFont="1" applyFill="1" applyBorder="1" applyAlignment="1">
      <alignment horizontal="left" wrapText="1"/>
    </xf>
    <xf numFmtId="171" fontId="1" fillId="0" borderId="8" xfId="20" applyFont="1" applyFill="1" applyBorder="1" applyAlignment="1">
      <alignment horizontal="left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2" xfId="0" applyFont="1" applyBorder="1" applyAlignment="1">
      <alignment horizontal="center"/>
    </xf>
    <xf numFmtId="171" fontId="1" fillId="7" borderId="6" xfId="20" applyFont="1" applyFill="1" applyBorder="1" applyAlignment="1">
      <alignment horizontal="left"/>
    </xf>
    <xf numFmtId="171" fontId="1" fillId="7" borderId="7" xfId="20" applyFont="1" applyFill="1" applyBorder="1" applyAlignment="1">
      <alignment horizontal="left"/>
    </xf>
    <xf numFmtId="171" fontId="1" fillId="7" borderId="8" xfId="20" applyFont="1" applyFill="1" applyBorder="1" applyAlignment="1">
      <alignment horizontal="left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171" fontId="1" fillId="7" borderId="6" xfId="20" applyFont="1" applyFill="1" applyBorder="1" applyAlignment="1">
      <alignment horizontal="left" vertical="center" wrapText="1"/>
    </xf>
    <xf numFmtId="171" fontId="1" fillId="7" borderId="7" xfId="20" applyFont="1" applyFill="1" applyBorder="1" applyAlignment="1">
      <alignment horizontal="left" vertical="center" wrapText="1"/>
    </xf>
    <xf numFmtId="171" fontId="1" fillId="7" borderId="8" xfId="20" applyFont="1" applyFill="1" applyBorder="1" applyAlignment="1">
      <alignment horizontal="left" vertical="center" wrapText="1"/>
    </xf>
    <xf numFmtId="171" fontId="1" fillId="3" borderId="9" xfId="2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1" fillId="5" borderId="3" xfId="20" applyNumberFormat="1" applyFont="1" applyFill="1" applyBorder="1" applyAlignment="1">
      <alignment horizontal="right" vertical="center" wrapText="1"/>
    </xf>
    <xf numFmtId="2" fontId="1" fillId="5" borderId="4" xfId="20" applyNumberFormat="1" applyFont="1" applyFill="1" applyBorder="1" applyAlignment="1">
      <alignment horizontal="right" vertical="center" wrapText="1"/>
    </xf>
    <xf numFmtId="2" fontId="1" fillId="5" borderId="5" xfId="2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Font="1" applyFill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282"/>
  <sheetViews>
    <sheetView tabSelected="1" view="pageBreakPreview" zoomScaleSheetLayoutView="100" workbookViewId="0" topLeftCell="A1">
      <pane ySplit="10" topLeftCell="BM11" activePane="bottomLeft" state="frozen"/>
      <selection pane="topLeft" activeCell="A1" sqref="A1"/>
      <selection pane="bottomLeft" activeCell="J9" sqref="J9"/>
    </sheetView>
  </sheetViews>
  <sheetFormatPr defaultColWidth="9.140625" defaultRowHeight="12.75"/>
  <cols>
    <col min="1" max="1" width="6.140625" style="29" customWidth="1"/>
    <col min="2" max="2" width="24.57421875" style="9" customWidth="1"/>
    <col min="3" max="3" width="15.00390625" style="1" customWidth="1"/>
    <col min="4" max="4" width="12.8515625" style="23" customWidth="1"/>
    <col min="5" max="6" width="14.140625" style="25" customWidth="1"/>
    <col min="7" max="7" width="12.421875" style="23" customWidth="1"/>
    <col min="8" max="8" width="14.00390625" style="23" customWidth="1"/>
    <col min="9" max="9" width="14.421875" style="23" customWidth="1"/>
    <col min="10" max="10" width="13.00390625" style="23" customWidth="1"/>
    <col min="11" max="11" width="12.7109375" style="23" customWidth="1"/>
    <col min="12" max="45" width="9.140625" style="23" customWidth="1"/>
    <col min="46" max="16384" width="9.140625" style="9" customWidth="1"/>
  </cols>
  <sheetData>
    <row r="2" spans="1:45" s="2" customFormat="1" ht="12.75">
      <c r="A2" s="26"/>
      <c r="B2" s="73"/>
      <c r="C2" s="73"/>
      <c r="D2" s="73"/>
      <c r="E2" s="73"/>
      <c r="F2" s="73"/>
      <c r="G2" s="73"/>
      <c r="H2" s="73"/>
      <c r="I2" s="12"/>
      <c r="J2" s="12"/>
      <c r="K2" s="12" t="s">
        <v>25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45" s="3" customFormat="1" ht="18" customHeight="1">
      <c r="A3" s="27"/>
      <c r="B3" s="74"/>
      <c r="C3" s="74"/>
      <c r="D3" s="74"/>
      <c r="E3" s="74"/>
      <c r="F3" s="74"/>
      <c r="G3" s="74"/>
      <c r="H3" s="74"/>
      <c r="I3" s="68" t="s">
        <v>85</v>
      </c>
      <c r="J3" s="68"/>
      <c r="K3" s="68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</row>
    <row r="4" spans="1:45" s="3" customFormat="1" ht="18" customHeight="1">
      <c r="A4" s="27"/>
      <c r="B4" s="30"/>
      <c r="C4" s="30"/>
      <c r="D4" s="30"/>
      <c r="E4" s="30"/>
      <c r="F4" s="30"/>
      <c r="G4" s="30"/>
      <c r="H4" s="30"/>
      <c r="I4" s="68" t="s">
        <v>51</v>
      </c>
      <c r="J4" s="68"/>
      <c r="K4" s="68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</row>
    <row r="5" spans="9:11" ht="12.75">
      <c r="I5" s="117" t="s">
        <v>52</v>
      </c>
      <c r="J5" s="117"/>
      <c r="K5" s="117"/>
    </row>
    <row r="6" spans="1:45" s="3" customFormat="1" ht="33.75" customHeight="1">
      <c r="A6" s="27"/>
      <c r="B6" s="65" t="s">
        <v>80</v>
      </c>
      <c r="C6" s="65"/>
      <c r="D6" s="65"/>
      <c r="E6" s="65"/>
      <c r="F6" s="65"/>
      <c r="G6" s="65"/>
      <c r="H6" s="65"/>
      <c r="I6" s="65"/>
      <c r="J6" s="65"/>
      <c r="K6" s="65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s="3" customFormat="1" ht="16.5" customHeight="1">
      <c r="A7" s="27"/>
      <c r="B7" s="4"/>
      <c r="C7" s="5"/>
      <c r="D7" s="15"/>
      <c r="E7" s="16"/>
      <c r="F7" s="16"/>
      <c r="G7" s="17"/>
      <c r="H7" s="14"/>
      <c r="I7" s="14"/>
      <c r="J7" s="14"/>
      <c r="K7" s="31" t="s">
        <v>53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</row>
    <row r="8" spans="1:45" s="6" customFormat="1" ht="24.75" customHeight="1">
      <c r="A8" s="66" t="s">
        <v>50</v>
      </c>
      <c r="B8" s="72" t="s">
        <v>0</v>
      </c>
      <c r="C8" s="72" t="s">
        <v>82</v>
      </c>
      <c r="D8" s="69" t="s">
        <v>16</v>
      </c>
      <c r="E8" s="70"/>
      <c r="F8" s="70"/>
      <c r="G8" s="70"/>
      <c r="H8" s="70"/>
      <c r="I8" s="70"/>
      <c r="J8" s="70"/>
      <c r="K8" s="71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</row>
    <row r="9" spans="1:45" s="3" customFormat="1" ht="30" customHeight="1">
      <c r="A9" s="67"/>
      <c r="B9" s="72"/>
      <c r="C9" s="72"/>
      <c r="D9" s="69"/>
      <c r="E9" s="20" t="s">
        <v>23</v>
      </c>
      <c r="F9" s="18">
        <v>2008</v>
      </c>
      <c r="G9" s="18">
        <v>2009</v>
      </c>
      <c r="H9" s="18">
        <v>2010</v>
      </c>
      <c r="I9" s="18">
        <v>2011</v>
      </c>
      <c r="J9" s="18">
        <v>2012</v>
      </c>
      <c r="K9" s="18">
        <v>2013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</row>
    <row r="10" spans="1:45" s="8" customFormat="1" ht="12.75">
      <c r="A10" s="28">
        <v>1</v>
      </c>
      <c r="B10" s="7">
        <v>2</v>
      </c>
      <c r="C10" s="7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</row>
    <row r="11" spans="1:11" ht="12.75">
      <c r="A11" s="62" t="s">
        <v>1</v>
      </c>
      <c r="B11" s="63"/>
      <c r="C11" s="63"/>
      <c r="D11" s="63"/>
      <c r="E11" s="63"/>
      <c r="F11" s="63"/>
      <c r="G11" s="63"/>
      <c r="H11" s="63"/>
      <c r="I11" s="63"/>
      <c r="J11" s="63"/>
      <c r="K11" s="64"/>
    </row>
    <row r="12" spans="1:11" ht="25.5" customHeight="1">
      <c r="A12" s="59">
        <v>1</v>
      </c>
      <c r="B12" s="57" t="s">
        <v>2</v>
      </c>
      <c r="C12" s="54">
        <f>E14+E15+E12+E13</f>
        <v>116911.16</v>
      </c>
      <c r="D12" s="11" t="s">
        <v>3</v>
      </c>
      <c r="E12" s="38">
        <f>G12+H12+I12+K12+F12</f>
        <v>47056.26</v>
      </c>
      <c r="F12" s="39">
        <v>14962.7</v>
      </c>
      <c r="G12" s="39">
        <v>32093.56</v>
      </c>
      <c r="H12" s="40">
        <v>0</v>
      </c>
      <c r="I12" s="40">
        <v>0</v>
      </c>
      <c r="J12" s="40">
        <v>0</v>
      </c>
      <c r="K12" s="40">
        <v>0</v>
      </c>
    </row>
    <row r="13" spans="1:11" ht="25.5">
      <c r="A13" s="60"/>
      <c r="B13" s="57"/>
      <c r="C13" s="55"/>
      <c r="D13" s="11" t="s">
        <v>4</v>
      </c>
      <c r="E13" s="38">
        <f aca="true" t="shared" si="0" ref="E13:E26">G13+H13+I13+K13</f>
        <v>0</v>
      </c>
      <c r="F13" s="39">
        <v>0</v>
      </c>
      <c r="G13" s="39">
        <v>0</v>
      </c>
      <c r="H13" s="40">
        <v>0</v>
      </c>
      <c r="I13" s="40">
        <v>0</v>
      </c>
      <c r="J13" s="40">
        <v>0</v>
      </c>
      <c r="K13" s="40">
        <v>0</v>
      </c>
    </row>
    <row r="14" spans="1:11" ht="25.5">
      <c r="A14" s="60"/>
      <c r="B14" s="57"/>
      <c r="C14" s="55"/>
      <c r="D14" s="11" t="s">
        <v>5</v>
      </c>
      <c r="E14" s="38">
        <f>G14+H14+I14+K14+F14</f>
        <v>64982.520000000004</v>
      </c>
      <c r="F14" s="39">
        <v>45000</v>
      </c>
      <c r="G14" s="39">
        <v>19982.52</v>
      </c>
      <c r="H14" s="40">
        <v>0</v>
      </c>
      <c r="I14" s="40">
        <v>0</v>
      </c>
      <c r="J14" s="40">
        <v>0</v>
      </c>
      <c r="K14" s="40">
        <v>0</v>
      </c>
    </row>
    <row r="15" spans="1:11" ht="25.5">
      <c r="A15" s="61"/>
      <c r="B15" s="57"/>
      <c r="C15" s="56"/>
      <c r="D15" s="11" t="s">
        <v>6</v>
      </c>
      <c r="E15" s="38">
        <f>G15+H15+I15+K15+F15</f>
        <v>4872.38</v>
      </c>
      <c r="F15" s="39">
        <v>1600</v>
      </c>
      <c r="G15" s="40">
        <v>3272.38</v>
      </c>
      <c r="H15" s="40"/>
      <c r="I15" s="40">
        <v>0</v>
      </c>
      <c r="J15" s="40">
        <v>0</v>
      </c>
      <c r="K15" s="40">
        <v>0</v>
      </c>
    </row>
    <row r="16" spans="1:11" ht="27.75" customHeight="1">
      <c r="A16" s="45">
        <v>2</v>
      </c>
      <c r="B16" s="57" t="s">
        <v>7</v>
      </c>
      <c r="C16" s="54">
        <f>E18+E19+E16+E17</f>
        <v>40000</v>
      </c>
      <c r="D16" s="11" t="s">
        <v>3</v>
      </c>
      <c r="E16" s="38">
        <f t="shared" si="0"/>
        <v>0</v>
      </c>
      <c r="F16" s="11"/>
      <c r="G16" s="39">
        <v>0</v>
      </c>
      <c r="H16" s="39">
        <v>0</v>
      </c>
      <c r="I16" s="40">
        <v>0</v>
      </c>
      <c r="J16" s="40"/>
      <c r="K16" s="40">
        <v>0</v>
      </c>
    </row>
    <row r="17" spans="1:11" ht="27.75" customHeight="1">
      <c r="A17" s="46"/>
      <c r="B17" s="57"/>
      <c r="C17" s="55"/>
      <c r="D17" s="11" t="s">
        <v>4</v>
      </c>
      <c r="E17" s="38">
        <f t="shared" si="0"/>
        <v>0</v>
      </c>
      <c r="F17" s="11"/>
      <c r="G17" s="39">
        <v>0</v>
      </c>
      <c r="H17" s="39">
        <v>0</v>
      </c>
      <c r="I17" s="40">
        <v>0</v>
      </c>
      <c r="J17" s="40"/>
      <c r="K17" s="40">
        <v>0</v>
      </c>
    </row>
    <row r="18" spans="1:11" ht="25.5">
      <c r="A18" s="46"/>
      <c r="B18" s="57"/>
      <c r="C18" s="55"/>
      <c r="D18" s="11" t="s">
        <v>5</v>
      </c>
      <c r="E18" s="38">
        <f t="shared" si="0"/>
        <v>0</v>
      </c>
      <c r="F18" s="11"/>
      <c r="G18" s="39">
        <v>0</v>
      </c>
      <c r="H18" s="39">
        <v>0</v>
      </c>
      <c r="I18" s="40">
        <v>0</v>
      </c>
      <c r="J18" s="40"/>
      <c r="K18" s="40">
        <v>0</v>
      </c>
    </row>
    <row r="19" spans="1:11" ht="25.5">
      <c r="A19" s="47"/>
      <c r="B19" s="57"/>
      <c r="C19" s="56"/>
      <c r="D19" s="11" t="s">
        <v>6</v>
      </c>
      <c r="E19" s="38">
        <f>G19+H19+I19+K19+F19</f>
        <v>40000</v>
      </c>
      <c r="F19" s="39">
        <v>21002.9</v>
      </c>
      <c r="G19" s="39">
        <v>0</v>
      </c>
      <c r="H19" s="39">
        <v>0</v>
      </c>
      <c r="I19" s="39">
        <v>18997.1</v>
      </c>
      <c r="J19" s="40"/>
      <c r="K19" s="40">
        <v>0</v>
      </c>
    </row>
    <row r="20" spans="1:11" ht="25.5">
      <c r="A20" s="45">
        <v>3</v>
      </c>
      <c r="B20" s="57" t="s">
        <v>76</v>
      </c>
      <c r="C20" s="54">
        <f>E23+E22+E21+E20</f>
        <v>2542.38</v>
      </c>
      <c r="D20" s="11" t="s">
        <v>3</v>
      </c>
      <c r="E20" s="38">
        <f aca="true" t="shared" si="1" ref="E20:I22">G20+H20+I20+K20</f>
        <v>0</v>
      </c>
      <c r="F20" s="38">
        <f t="shared" si="1"/>
        <v>0</v>
      </c>
      <c r="G20" s="38">
        <f t="shared" si="1"/>
        <v>0</v>
      </c>
      <c r="H20" s="38">
        <f t="shared" si="1"/>
        <v>0</v>
      </c>
      <c r="I20" s="38">
        <f t="shared" si="1"/>
        <v>0</v>
      </c>
      <c r="J20" s="38">
        <f aca="true" t="shared" si="2" ref="J20:K23">L20+M20+N20+P20</f>
        <v>0</v>
      </c>
      <c r="K20" s="38">
        <f t="shared" si="2"/>
        <v>0</v>
      </c>
    </row>
    <row r="21" spans="1:11" ht="25.5">
      <c r="A21" s="46"/>
      <c r="B21" s="57"/>
      <c r="C21" s="55"/>
      <c r="D21" s="11" t="s">
        <v>4</v>
      </c>
      <c r="E21" s="38">
        <f t="shared" si="1"/>
        <v>0</v>
      </c>
      <c r="F21" s="38">
        <f t="shared" si="1"/>
        <v>0</v>
      </c>
      <c r="G21" s="38">
        <f t="shared" si="1"/>
        <v>0</v>
      </c>
      <c r="H21" s="38">
        <f t="shared" si="1"/>
        <v>0</v>
      </c>
      <c r="I21" s="38">
        <f t="shared" si="1"/>
        <v>0</v>
      </c>
      <c r="J21" s="38">
        <f t="shared" si="2"/>
        <v>0</v>
      </c>
      <c r="K21" s="38">
        <f t="shared" si="2"/>
        <v>0</v>
      </c>
    </row>
    <row r="22" spans="1:11" ht="25.5">
      <c r="A22" s="46"/>
      <c r="B22" s="57"/>
      <c r="C22" s="55"/>
      <c r="D22" s="11" t="s">
        <v>5</v>
      </c>
      <c r="E22" s="38">
        <f t="shared" si="1"/>
        <v>0</v>
      </c>
      <c r="F22" s="38">
        <f t="shared" si="1"/>
        <v>0</v>
      </c>
      <c r="G22" s="38">
        <f t="shared" si="1"/>
        <v>0</v>
      </c>
      <c r="H22" s="38">
        <f t="shared" si="1"/>
        <v>0</v>
      </c>
      <c r="I22" s="38">
        <f t="shared" si="1"/>
        <v>0</v>
      </c>
      <c r="J22" s="38">
        <f t="shared" si="2"/>
        <v>0</v>
      </c>
      <c r="K22" s="38">
        <f t="shared" si="2"/>
        <v>0</v>
      </c>
    </row>
    <row r="23" spans="1:11" ht="25.5">
      <c r="A23" s="47"/>
      <c r="B23" s="57"/>
      <c r="C23" s="56"/>
      <c r="D23" s="11" t="s">
        <v>6</v>
      </c>
      <c r="E23" s="38">
        <f>F23+G23</f>
        <v>2542.38</v>
      </c>
      <c r="F23" s="39">
        <v>2033.86</v>
      </c>
      <c r="G23" s="39">
        <v>508.52</v>
      </c>
      <c r="H23" s="38">
        <f>J23+K23+L23+N23</f>
        <v>0</v>
      </c>
      <c r="I23" s="38">
        <f>K23+L23+M23+O23</f>
        <v>0</v>
      </c>
      <c r="J23" s="38">
        <f t="shared" si="2"/>
        <v>0</v>
      </c>
      <c r="K23" s="38">
        <f t="shared" si="2"/>
        <v>0</v>
      </c>
    </row>
    <row r="24" spans="1:11" ht="30" customHeight="1">
      <c r="A24" s="45">
        <v>4</v>
      </c>
      <c r="B24" s="57" t="s">
        <v>8</v>
      </c>
      <c r="C24" s="54">
        <f>E26+E27+E24+E25</f>
        <v>20000</v>
      </c>
      <c r="D24" s="11" t="s">
        <v>3</v>
      </c>
      <c r="E24" s="38">
        <f t="shared" si="0"/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</row>
    <row r="25" spans="1:11" ht="26.25" customHeight="1">
      <c r="A25" s="46"/>
      <c r="B25" s="57"/>
      <c r="C25" s="55"/>
      <c r="D25" s="11" t="s">
        <v>4</v>
      </c>
      <c r="E25" s="38">
        <f t="shared" si="0"/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</row>
    <row r="26" spans="1:11" ht="30" customHeight="1">
      <c r="A26" s="46"/>
      <c r="B26" s="57"/>
      <c r="C26" s="55"/>
      <c r="D26" s="11" t="s">
        <v>5</v>
      </c>
      <c r="E26" s="38">
        <f t="shared" si="0"/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</row>
    <row r="27" spans="1:11" ht="26.25" customHeight="1">
      <c r="A27" s="47"/>
      <c r="B27" s="57"/>
      <c r="C27" s="56"/>
      <c r="D27" s="11" t="s">
        <v>6</v>
      </c>
      <c r="E27" s="38">
        <f>I27+J27</f>
        <v>20000</v>
      </c>
      <c r="F27" s="39">
        <v>0</v>
      </c>
      <c r="G27" s="39">
        <v>0</v>
      </c>
      <c r="H27" s="39"/>
      <c r="I27" s="39">
        <v>20000</v>
      </c>
      <c r="J27" s="39">
        <v>0</v>
      </c>
      <c r="K27" s="39">
        <v>0</v>
      </c>
    </row>
    <row r="28" spans="1:11" ht="30" customHeight="1">
      <c r="A28" s="45">
        <v>5</v>
      </c>
      <c r="B28" s="57" t="s">
        <v>17</v>
      </c>
      <c r="C28" s="54">
        <f>E30+E31+E28+E29</f>
        <v>9000</v>
      </c>
      <c r="D28" s="11" t="s">
        <v>3</v>
      </c>
      <c r="E28" s="38">
        <f aca="true" t="shared" si="3" ref="E28:E47">G28+H28+I28+K28</f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</row>
    <row r="29" spans="1:11" ht="26.25" customHeight="1">
      <c r="A29" s="46"/>
      <c r="B29" s="57"/>
      <c r="C29" s="55"/>
      <c r="D29" s="11" t="s">
        <v>4</v>
      </c>
      <c r="E29" s="38">
        <f t="shared" si="3"/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</row>
    <row r="30" spans="1:11" ht="30" customHeight="1">
      <c r="A30" s="46"/>
      <c r="B30" s="57"/>
      <c r="C30" s="55"/>
      <c r="D30" s="11" t="s">
        <v>5</v>
      </c>
      <c r="E30" s="38">
        <f t="shared" si="3"/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</row>
    <row r="31" spans="1:11" ht="26.25" customHeight="1">
      <c r="A31" s="47"/>
      <c r="B31" s="57"/>
      <c r="C31" s="56"/>
      <c r="D31" s="11" t="s">
        <v>6</v>
      </c>
      <c r="E31" s="38">
        <f t="shared" si="3"/>
        <v>9000</v>
      </c>
      <c r="F31" s="39">
        <v>0</v>
      </c>
      <c r="G31" s="39">
        <v>0</v>
      </c>
      <c r="H31" s="39">
        <v>0</v>
      </c>
      <c r="I31" s="39">
        <v>9000</v>
      </c>
      <c r="J31" s="39">
        <v>0</v>
      </c>
      <c r="K31" s="39">
        <v>0</v>
      </c>
    </row>
    <row r="32" spans="1:45" s="10" customFormat="1" ht="25.5">
      <c r="A32" s="45">
        <v>6</v>
      </c>
      <c r="B32" s="57" t="s">
        <v>30</v>
      </c>
      <c r="C32" s="54">
        <f>E34+E35+E32+E33</f>
        <v>550</v>
      </c>
      <c r="D32" s="11" t="s">
        <v>3</v>
      </c>
      <c r="E32" s="38">
        <f t="shared" si="3"/>
        <v>0</v>
      </c>
      <c r="F32" s="39">
        <v>0</v>
      </c>
      <c r="G32" s="39">
        <v>0</v>
      </c>
      <c r="H32" s="39">
        <v>0</v>
      </c>
      <c r="I32" s="39">
        <v>0</v>
      </c>
      <c r="J32" s="39"/>
      <c r="K32" s="39">
        <v>0</v>
      </c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</row>
    <row r="33" spans="1:45" s="10" customFormat="1" ht="25.5">
      <c r="A33" s="46"/>
      <c r="B33" s="57"/>
      <c r="C33" s="55"/>
      <c r="D33" s="11" t="s">
        <v>4</v>
      </c>
      <c r="E33" s="38">
        <f t="shared" si="3"/>
        <v>0</v>
      </c>
      <c r="F33" s="39">
        <v>0</v>
      </c>
      <c r="G33" s="41">
        <v>0</v>
      </c>
      <c r="H33" s="39">
        <v>0</v>
      </c>
      <c r="I33" s="39">
        <v>0</v>
      </c>
      <c r="J33" s="39"/>
      <c r="K33" s="39">
        <v>0</v>
      </c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</row>
    <row r="34" spans="1:45" s="10" customFormat="1" ht="25.5">
      <c r="A34" s="46"/>
      <c r="B34" s="57"/>
      <c r="C34" s="55"/>
      <c r="D34" s="11" t="s">
        <v>5</v>
      </c>
      <c r="E34" s="38">
        <f t="shared" si="3"/>
        <v>0</v>
      </c>
      <c r="F34" s="39">
        <v>0</v>
      </c>
      <c r="G34" s="41">
        <v>0</v>
      </c>
      <c r="H34" s="39">
        <v>0</v>
      </c>
      <c r="I34" s="39">
        <v>0</v>
      </c>
      <c r="J34" s="39"/>
      <c r="K34" s="39">
        <v>0</v>
      </c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</row>
    <row r="35" spans="1:45" s="10" customFormat="1" ht="23.25" customHeight="1">
      <c r="A35" s="47"/>
      <c r="B35" s="57"/>
      <c r="C35" s="56"/>
      <c r="D35" s="11" t="s">
        <v>6</v>
      </c>
      <c r="E35" s="38">
        <f t="shared" si="3"/>
        <v>550</v>
      </c>
      <c r="F35" s="39">
        <v>0</v>
      </c>
      <c r="G35" s="41">
        <v>0</v>
      </c>
      <c r="H35" s="39">
        <v>550</v>
      </c>
      <c r="I35" s="39">
        <v>0</v>
      </c>
      <c r="J35" s="39"/>
      <c r="K35" s="39">
        <v>0</v>
      </c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</row>
    <row r="36" spans="1:45" s="10" customFormat="1" ht="25.5" customHeight="1">
      <c r="A36" s="45">
        <v>7</v>
      </c>
      <c r="B36" s="57" t="s">
        <v>31</v>
      </c>
      <c r="C36" s="112">
        <f>E38+E39+E36+E37</f>
        <v>400</v>
      </c>
      <c r="D36" s="11" t="s">
        <v>3</v>
      </c>
      <c r="E36" s="38">
        <f t="shared" si="3"/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</row>
    <row r="37" spans="1:45" s="10" customFormat="1" ht="25.5">
      <c r="A37" s="46"/>
      <c r="B37" s="57"/>
      <c r="C37" s="113"/>
      <c r="D37" s="11" t="s">
        <v>4</v>
      </c>
      <c r="E37" s="38">
        <f t="shared" si="3"/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</row>
    <row r="38" spans="1:45" s="10" customFormat="1" ht="25.5">
      <c r="A38" s="46"/>
      <c r="B38" s="57"/>
      <c r="C38" s="113"/>
      <c r="D38" s="11" t="s">
        <v>5</v>
      </c>
      <c r="E38" s="38">
        <f t="shared" si="3"/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</row>
    <row r="39" spans="1:45" s="10" customFormat="1" ht="25.5">
      <c r="A39" s="47"/>
      <c r="B39" s="57"/>
      <c r="C39" s="114"/>
      <c r="D39" s="11" t="s">
        <v>6</v>
      </c>
      <c r="E39" s="38">
        <f t="shared" si="3"/>
        <v>400</v>
      </c>
      <c r="F39" s="39">
        <v>0</v>
      </c>
      <c r="G39" s="39">
        <v>0</v>
      </c>
      <c r="H39" s="42">
        <v>400</v>
      </c>
      <c r="I39" s="39">
        <v>0</v>
      </c>
      <c r="J39" s="39">
        <v>0</v>
      </c>
      <c r="K39" s="39">
        <v>0</v>
      </c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</row>
    <row r="40" spans="1:45" s="10" customFormat="1" ht="25.5">
      <c r="A40" s="45">
        <v>8</v>
      </c>
      <c r="B40" s="57" t="s">
        <v>32</v>
      </c>
      <c r="C40" s="112">
        <f>E42+E43+E40+E41</f>
        <v>300</v>
      </c>
      <c r="D40" s="11" t="s">
        <v>3</v>
      </c>
      <c r="E40" s="38">
        <f t="shared" si="3"/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</row>
    <row r="41" spans="1:45" s="10" customFormat="1" ht="25.5">
      <c r="A41" s="46"/>
      <c r="B41" s="57"/>
      <c r="C41" s="113"/>
      <c r="D41" s="11" t="s">
        <v>4</v>
      </c>
      <c r="E41" s="38">
        <f t="shared" si="3"/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</row>
    <row r="42" spans="1:45" s="10" customFormat="1" ht="25.5">
      <c r="A42" s="46"/>
      <c r="B42" s="57"/>
      <c r="C42" s="113"/>
      <c r="D42" s="11" t="s">
        <v>5</v>
      </c>
      <c r="E42" s="38">
        <f t="shared" si="3"/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</row>
    <row r="43" spans="1:45" s="10" customFormat="1" ht="25.5">
      <c r="A43" s="47"/>
      <c r="B43" s="57"/>
      <c r="C43" s="114"/>
      <c r="D43" s="11" t="s">
        <v>6</v>
      </c>
      <c r="E43" s="38">
        <f t="shared" si="3"/>
        <v>300</v>
      </c>
      <c r="F43" s="39">
        <v>0</v>
      </c>
      <c r="G43" s="39">
        <v>0</v>
      </c>
      <c r="H43" s="42">
        <v>300</v>
      </c>
      <c r="I43" s="39">
        <v>0</v>
      </c>
      <c r="J43" s="39">
        <v>0</v>
      </c>
      <c r="K43" s="39">
        <v>0</v>
      </c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</row>
    <row r="44" spans="1:45" s="10" customFormat="1" ht="25.5">
      <c r="A44" s="45">
        <v>9</v>
      </c>
      <c r="B44" s="57" t="s">
        <v>33</v>
      </c>
      <c r="C44" s="112">
        <f>E46+E47+E44+E45</f>
        <v>400</v>
      </c>
      <c r="D44" s="11" t="s">
        <v>3</v>
      </c>
      <c r="E44" s="38">
        <f t="shared" si="3"/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</row>
    <row r="45" spans="1:45" s="10" customFormat="1" ht="25.5">
      <c r="A45" s="46"/>
      <c r="B45" s="57"/>
      <c r="C45" s="113"/>
      <c r="D45" s="11" t="s">
        <v>4</v>
      </c>
      <c r="E45" s="38">
        <f t="shared" si="3"/>
        <v>0</v>
      </c>
      <c r="F45" s="39">
        <v>0</v>
      </c>
      <c r="G45" s="43">
        <v>0</v>
      </c>
      <c r="H45" s="39">
        <v>0</v>
      </c>
      <c r="I45" s="39">
        <v>0</v>
      </c>
      <c r="J45" s="39">
        <v>0</v>
      </c>
      <c r="K45" s="39">
        <v>0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</row>
    <row r="46" spans="1:45" s="10" customFormat="1" ht="25.5">
      <c r="A46" s="46"/>
      <c r="B46" s="57"/>
      <c r="C46" s="113"/>
      <c r="D46" s="11" t="s">
        <v>5</v>
      </c>
      <c r="E46" s="38">
        <f t="shared" si="3"/>
        <v>0</v>
      </c>
      <c r="F46" s="39">
        <v>0</v>
      </c>
      <c r="G46" s="43">
        <v>0</v>
      </c>
      <c r="H46" s="39">
        <v>0</v>
      </c>
      <c r="I46" s="39">
        <v>0</v>
      </c>
      <c r="J46" s="39">
        <v>0</v>
      </c>
      <c r="K46" s="39">
        <v>0</v>
      </c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</row>
    <row r="47" spans="1:45" s="10" customFormat="1" ht="57.75" customHeight="1">
      <c r="A47" s="47"/>
      <c r="B47" s="57"/>
      <c r="C47" s="114"/>
      <c r="D47" s="11" t="s">
        <v>6</v>
      </c>
      <c r="E47" s="38">
        <f t="shared" si="3"/>
        <v>400</v>
      </c>
      <c r="F47" s="39">
        <v>0</v>
      </c>
      <c r="G47" s="43">
        <v>0</v>
      </c>
      <c r="H47" s="39">
        <v>400</v>
      </c>
      <c r="I47" s="39">
        <v>0</v>
      </c>
      <c r="J47" s="39">
        <v>0</v>
      </c>
      <c r="K47" s="39">
        <v>0</v>
      </c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</row>
    <row r="48" spans="1:45" s="10" customFormat="1" ht="25.5">
      <c r="A48" s="45">
        <v>10</v>
      </c>
      <c r="B48" s="57" t="s">
        <v>34</v>
      </c>
      <c r="C48" s="54">
        <f>E50+E51+E48+E49</f>
        <v>400</v>
      </c>
      <c r="D48" s="11" t="s">
        <v>3</v>
      </c>
      <c r="E48" s="38">
        <f aca="true" t="shared" si="4" ref="E48:E57">G48+H48+I48+K48</f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</row>
    <row r="49" spans="1:45" s="10" customFormat="1" ht="25.5">
      <c r="A49" s="46"/>
      <c r="B49" s="57"/>
      <c r="C49" s="55"/>
      <c r="D49" s="11" t="s">
        <v>4</v>
      </c>
      <c r="E49" s="38">
        <f t="shared" si="4"/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</row>
    <row r="50" spans="1:45" s="10" customFormat="1" ht="25.5">
      <c r="A50" s="46"/>
      <c r="B50" s="57"/>
      <c r="C50" s="55"/>
      <c r="D50" s="11" t="s">
        <v>5</v>
      </c>
      <c r="E50" s="38">
        <f t="shared" si="4"/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</row>
    <row r="51" spans="1:45" s="10" customFormat="1" ht="46.5" customHeight="1">
      <c r="A51" s="47"/>
      <c r="B51" s="57"/>
      <c r="C51" s="56"/>
      <c r="D51" s="11" t="s">
        <v>6</v>
      </c>
      <c r="E51" s="38">
        <f t="shared" si="4"/>
        <v>400</v>
      </c>
      <c r="F51" s="39">
        <v>0</v>
      </c>
      <c r="G51" s="39">
        <v>0</v>
      </c>
      <c r="H51" s="42">
        <v>400</v>
      </c>
      <c r="I51" s="39">
        <v>0</v>
      </c>
      <c r="J51" s="39">
        <v>0</v>
      </c>
      <c r="K51" s="39">
        <v>0</v>
      </c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</row>
    <row r="52" spans="1:45" s="10" customFormat="1" ht="25.5">
      <c r="A52" s="45">
        <v>11</v>
      </c>
      <c r="B52" s="57" t="s">
        <v>35</v>
      </c>
      <c r="C52" s="54">
        <f>E54+E55+E52+E53</f>
        <v>500</v>
      </c>
      <c r="D52" s="11" t="s">
        <v>3</v>
      </c>
      <c r="E52" s="38">
        <f t="shared" si="4"/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</row>
    <row r="53" spans="1:45" s="10" customFormat="1" ht="25.5">
      <c r="A53" s="46"/>
      <c r="B53" s="57"/>
      <c r="C53" s="55"/>
      <c r="D53" s="11" t="s">
        <v>4</v>
      </c>
      <c r="E53" s="38">
        <f t="shared" si="4"/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</row>
    <row r="54" spans="1:45" s="10" customFormat="1" ht="25.5">
      <c r="A54" s="46"/>
      <c r="B54" s="57"/>
      <c r="C54" s="55"/>
      <c r="D54" s="11" t="s">
        <v>5</v>
      </c>
      <c r="E54" s="38">
        <f t="shared" si="4"/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</row>
    <row r="55" spans="1:45" s="10" customFormat="1" ht="54" customHeight="1">
      <c r="A55" s="47"/>
      <c r="B55" s="57"/>
      <c r="C55" s="56"/>
      <c r="D55" s="11" t="s">
        <v>6</v>
      </c>
      <c r="E55" s="38">
        <f t="shared" si="4"/>
        <v>500</v>
      </c>
      <c r="F55" s="39">
        <v>0</v>
      </c>
      <c r="G55" s="39">
        <v>0</v>
      </c>
      <c r="H55" s="42">
        <v>500</v>
      </c>
      <c r="I55" s="39">
        <v>0</v>
      </c>
      <c r="J55" s="39">
        <v>0</v>
      </c>
      <c r="K55" s="39">
        <v>0</v>
      </c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</row>
    <row r="56" spans="1:45" s="10" customFormat="1" ht="25.5">
      <c r="A56" s="45">
        <v>12</v>
      </c>
      <c r="B56" s="57" t="s">
        <v>57</v>
      </c>
      <c r="C56" s="54">
        <f>E58+E59+E56+E57</f>
        <v>35337.9</v>
      </c>
      <c r="D56" s="11" t="s">
        <v>3</v>
      </c>
      <c r="E56" s="38">
        <f t="shared" si="4"/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</row>
    <row r="57" spans="1:45" s="10" customFormat="1" ht="25.5">
      <c r="A57" s="46"/>
      <c r="B57" s="57"/>
      <c r="C57" s="55"/>
      <c r="D57" s="11" t="s">
        <v>4</v>
      </c>
      <c r="E57" s="38">
        <f t="shared" si="4"/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</row>
    <row r="58" spans="1:45" s="10" customFormat="1" ht="25.5">
      <c r="A58" s="46"/>
      <c r="B58" s="57"/>
      <c r="C58" s="55"/>
      <c r="D58" s="11" t="s">
        <v>5</v>
      </c>
      <c r="E58" s="38">
        <f>F58+G58</f>
        <v>2387.8999999999996</v>
      </c>
      <c r="F58" s="39">
        <v>2329.7</v>
      </c>
      <c r="G58" s="39">
        <v>58.2</v>
      </c>
      <c r="H58" s="39">
        <v>0</v>
      </c>
      <c r="I58" s="39">
        <v>0</v>
      </c>
      <c r="J58" s="39">
        <v>0</v>
      </c>
      <c r="K58" s="39">
        <v>0</v>
      </c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</row>
    <row r="59" spans="1:45" s="10" customFormat="1" ht="25.5">
      <c r="A59" s="47"/>
      <c r="B59" s="57"/>
      <c r="C59" s="56"/>
      <c r="D59" s="11" t="s">
        <v>6</v>
      </c>
      <c r="E59" s="38">
        <f>G59+H59+I59+J59+K59+F59</f>
        <v>32950</v>
      </c>
      <c r="F59" s="39">
        <v>0</v>
      </c>
      <c r="G59" s="39">
        <v>6950</v>
      </c>
      <c r="H59" s="39">
        <v>7500</v>
      </c>
      <c r="I59" s="39">
        <v>18500</v>
      </c>
      <c r="J59" s="39">
        <v>0</v>
      </c>
      <c r="K59" s="39">
        <v>0</v>
      </c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</row>
    <row r="60" spans="1:45" s="10" customFormat="1" ht="25.5">
      <c r="A60" s="45">
        <v>13</v>
      </c>
      <c r="B60" s="57" t="s">
        <v>58</v>
      </c>
      <c r="C60" s="54">
        <f>E62+E63+E60+E61</f>
        <v>6000</v>
      </c>
      <c r="D60" s="11" t="s">
        <v>3</v>
      </c>
      <c r="E60" s="38">
        <f>G60+H60+I60+K60</f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</row>
    <row r="61" spans="1:45" s="10" customFormat="1" ht="25.5">
      <c r="A61" s="46"/>
      <c r="B61" s="57"/>
      <c r="C61" s="55"/>
      <c r="D61" s="11" t="s">
        <v>4</v>
      </c>
      <c r="E61" s="38">
        <f>G61+H61+I61+K61</f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</row>
    <row r="62" spans="1:45" s="10" customFormat="1" ht="25.5">
      <c r="A62" s="46"/>
      <c r="B62" s="57"/>
      <c r="C62" s="55"/>
      <c r="D62" s="11" t="s">
        <v>5</v>
      </c>
      <c r="E62" s="38">
        <f>G62+H62+I62+J62+K62</f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</row>
    <row r="63" spans="1:45" s="10" customFormat="1" ht="25.5">
      <c r="A63" s="47"/>
      <c r="B63" s="57"/>
      <c r="C63" s="56"/>
      <c r="D63" s="11" t="s">
        <v>6</v>
      </c>
      <c r="E63" s="38">
        <f>G63+H63+I63+J63+K63</f>
        <v>6000</v>
      </c>
      <c r="F63" s="39">
        <v>0</v>
      </c>
      <c r="G63" s="39">
        <v>3000</v>
      </c>
      <c r="H63" s="39">
        <v>3000</v>
      </c>
      <c r="I63" s="39">
        <v>0</v>
      </c>
      <c r="J63" s="39">
        <v>0</v>
      </c>
      <c r="K63" s="39">
        <v>0</v>
      </c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</row>
    <row r="64" spans="1:45" s="10" customFormat="1" ht="25.5">
      <c r="A64" s="45">
        <v>14</v>
      </c>
      <c r="B64" s="48" t="s">
        <v>59</v>
      </c>
      <c r="C64" s="54">
        <f>E66+E67+E64+E65</f>
        <v>1594.25</v>
      </c>
      <c r="D64" s="11" t="s">
        <v>3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</row>
    <row r="65" spans="1:45" s="10" customFormat="1" ht="25.5">
      <c r="A65" s="46"/>
      <c r="B65" s="115"/>
      <c r="C65" s="55"/>
      <c r="D65" s="11" t="s">
        <v>4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</row>
    <row r="66" spans="1:45" s="10" customFormat="1" ht="25.5">
      <c r="A66" s="46"/>
      <c r="B66" s="115"/>
      <c r="C66" s="55"/>
      <c r="D66" s="11" t="s">
        <v>5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</row>
    <row r="67" spans="1:45" s="10" customFormat="1" ht="25.5">
      <c r="A67" s="47"/>
      <c r="B67" s="116"/>
      <c r="C67" s="56"/>
      <c r="D67" s="11" t="s">
        <v>6</v>
      </c>
      <c r="E67" s="38">
        <f>G67+H67+I67+J67+K67</f>
        <v>1594.25</v>
      </c>
      <c r="F67" s="39">
        <v>0</v>
      </c>
      <c r="G67" s="39">
        <v>799.41</v>
      </c>
      <c r="H67" s="39">
        <v>794.84</v>
      </c>
      <c r="I67" s="39">
        <v>0</v>
      </c>
      <c r="J67" s="39">
        <v>0</v>
      </c>
      <c r="K67" s="39">
        <v>0</v>
      </c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</row>
    <row r="68" spans="1:45" s="10" customFormat="1" ht="25.5">
      <c r="A68" s="45">
        <v>15</v>
      </c>
      <c r="B68" s="48" t="s">
        <v>60</v>
      </c>
      <c r="C68" s="54">
        <f>E70+E71+E68+E69</f>
        <v>9650.87</v>
      </c>
      <c r="D68" s="11" t="s">
        <v>3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</row>
    <row r="69" spans="1:45" s="10" customFormat="1" ht="25.5">
      <c r="A69" s="46"/>
      <c r="B69" s="115"/>
      <c r="C69" s="55"/>
      <c r="D69" s="11" t="s">
        <v>4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</row>
    <row r="70" spans="1:45" s="10" customFormat="1" ht="25.5">
      <c r="A70" s="46"/>
      <c r="B70" s="115"/>
      <c r="C70" s="55"/>
      <c r="D70" s="11" t="s">
        <v>5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</row>
    <row r="71" spans="1:45" s="10" customFormat="1" ht="25.5">
      <c r="A71" s="47"/>
      <c r="B71" s="116"/>
      <c r="C71" s="56"/>
      <c r="D71" s="11" t="s">
        <v>6</v>
      </c>
      <c r="E71" s="38">
        <f>G71+H71+I71+J71+K71</f>
        <v>9650.87</v>
      </c>
      <c r="F71" s="39">
        <v>0</v>
      </c>
      <c r="G71" s="39">
        <v>0</v>
      </c>
      <c r="H71" s="39">
        <v>9650.87</v>
      </c>
      <c r="I71" s="39">
        <v>0</v>
      </c>
      <c r="J71" s="39">
        <v>0</v>
      </c>
      <c r="K71" s="39">
        <v>0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</row>
    <row r="72" spans="1:45" s="10" customFormat="1" ht="25.5">
      <c r="A72" s="45">
        <v>16</v>
      </c>
      <c r="B72" s="48" t="s">
        <v>73</v>
      </c>
      <c r="C72" s="54">
        <f>E74+E75+E72+E73</f>
        <v>10000</v>
      </c>
      <c r="D72" s="11" t="s">
        <v>3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</row>
    <row r="73" spans="1:45" s="10" customFormat="1" ht="25.5">
      <c r="A73" s="46"/>
      <c r="B73" s="115"/>
      <c r="C73" s="55"/>
      <c r="D73" s="11" t="s">
        <v>4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</row>
    <row r="74" spans="1:45" s="10" customFormat="1" ht="25.5">
      <c r="A74" s="46"/>
      <c r="B74" s="115"/>
      <c r="C74" s="55"/>
      <c r="D74" s="11" t="s">
        <v>5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</row>
    <row r="75" spans="1:45" s="10" customFormat="1" ht="25.5">
      <c r="A75" s="47"/>
      <c r="B75" s="116"/>
      <c r="C75" s="56"/>
      <c r="D75" s="11" t="s">
        <v>6</v>
      </c>
      <c r="E75" s="38">
        <f>G75+H75+I75+J75+K75</f>
        <v>10000</v>
      </c>
      <c r="F75" s="39">
        <v>0</v>
      </c>
      <c r="G75" s="39">
        <v>801.93</v>
      </c>
      <c r="H75" s="39">
        <v>2198.07</v>
      </c>
      <c r="I75" s="39">
        <v>3500</v>
      </c>
      <c r="J75" s="39">
        <v>3500</v>
      </c>
      <c r="K75" s="39">
        <v>0</v>
      </c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</row>
    <row r="76" spans="1:45" s="10" customFormat="1" ht="25.5">
      <c r="A76" s="45">
        <v>17</v>
      </c>
      <c r="B76" s="57" t="s">
        <v>84</v>
      </c>
      <c r="C76" s="54">
        <f>E78+E79+E76+E77</f>
        <v>14528.16</v>
      </c>
      <c r="D76" s="11" t="s">
        <v>3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</row>
    <row r="77" spans="1:45" s="10" customFormat="1" ht="25.5">
      <c r="A77" s="46"/>
      <c r="B77" s="57"/>
      <c r="C77" s="55"/>
      <c r="D77" s="11" t="s">
        <v>4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</row>
    <row r="78" spans="1:45" s="10" customFormat="1" ht="25.5">
      <c r="A78" s="46"/>
      <c r="B78" s="57"/>
      <c r="C78" s="55"/>
      <c r="D78" s="11" t="s">
        <v>5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45" s="10" customFormat="1" ht="25.5">
      <c r="A79" s="47"/>
      <c r="B79" s="57"/>
      <c r="C79" s="56"/>
      <c r="D79" s="11" t="s">
        <v>6</v>
      </c>
      <c r="E79" s="38">
        <f>G79+H79+I79+J79+K79</f>
        <v>14528.16</v>
      </c>
      <c r="F79" s="39">
        <v>0</v>
      </c>
      <c r="G79" s="39">
        <v>0</v>
      </c>
      <c r="H79" s="39">
        <v>0</v>
      </c>
      <c r="I79" s="39">
        <v>0</v>
      </c>
      <c r="J79" s="39">
        <v>5900</v>
      </c>
      <c r="K79" s="39">
        <v>8628.16</v>
      </c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45" s="10" customFormat="1" ht="25.5">
      <c r="A80" s="45">
        <v>18</v>
      </c>
      <c r="B80" s="57" t="s">
        <v>83</v>
      </c>
      <c r="C80" s="54">
        <f>E82+E83+E80+E81</f>
        <v>46610</v>
      </c>
      <c r="D80" s="11" t="s">
        <v>3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45" s="10" customFormat="1" ht="25.5">
      <c r="A81" s="46"/>
      <c r="B81" s="57"/>
      <c r="C81" s="55"/>
      <c r="D81" s="11" t="s">
        <v>4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45" s="10" customFormat="1" ht="25.5">
      <c r="A82" s="46"/>
      <c r="B82" s="57"/>
      <c r="C82" s="55"/>
      <c r="D82" s="11" t="s">
        <v>5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</row>
    <row r="83" spans="1:45" s="10" customFormat="1" ht="25.5">
      <c r="A83" s="47"/>
      <c r="B83" s="57"/>
      <c r="C83" s="56"/>
      <c r="D83" s="11" t="s">
        <v>6</v>
      </c>
      <c r="E83" s="38">
        <f>G83+H83+I83+J83+K83</f>
        <v>46610</v>
      </c>
      <c r="F83" s="39">
        <v>0</v>
      </c>
      <c r="G83" s="39">
        <v>0</v>
      </c>
      <c r="H83" s="39">
        <v>0</v>
      </c>
      <c r="I83" s="39">
        <v>19765</v>
      </c>
      <c r="J83" s="39">
        <v>26845</v>
      </c>
      <c r="K83" s="39">
        <v>0</v>
      </c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</row>
    <row r="84" spans="1:45" s="10" customFormat="1" ht="25.5">
      <c r="A84" s="45">
        <v>19</v>
      </c>
      <c r="B84" s="57" t="s">
        <v>61</v>
      </c>
      <c r="C84" s="54">
        <f>E86+E87+E84+E85</f>
        <v>53100</v>
      </c>
      <c r="D84" s="11" t="s">
        <v>3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</row>
    <row r="85" spans="1:45" s="10" customFormat="1" ht="25.5">
      <c r="A85" s="46"/>
      <c r="B85" s="57"/>
      <c r="C85" s="55"/>
      <c r="D85" s="11" t="s">
        <v>4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</row>
    <row r="86" spans="1:45" s="10" customFormat="1" ht="25.5">
      <c r="A86" s="46"/>
      <c r="B86" s="57"/>
      <c r="C86" s="55"/>
      <c r="D86" s="11" t="s">
        <v>5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</row>
    <row r="87" spans="1:45" s="10" customFormat="1" ht="25.5">
      <c r="A87" s="47"/>
      <c r="B87" s="57"/>
      <c r="C87" s="56"/>
      <c r="D87" s="11" t="s">
        <v>6</v>
      </c>
      <c r="E87" s="38">
        <f>G87+H87+I87+J87+K87</f>
        <v>53100</v>
      </c>
      <c r="F87" s="39">
        <v>0</v>
      </c>
      <c r="G87" s="39">
        <v>0</v>
      </c>
      <c r="H87" s="39">
        <v>0</v>
      </c>
      <c r="I87" s="39">
        <v>17700</v>
      </c>
      <c r="J87" s="39">
        <v>19470</v>
      </c>
      <c r="K87" s="39">
        <v>15930</v>
      </c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</row>
    <row r="88" spans="1:45" s="10" customFormat="1" ht="25.5">
      <c r="A88" s="106" t="s">
        <v>62</v>
      </c>
      <c r="B88" s="107"/>
      <c r="C88" s="54">
        <f>E90+E91+E88+E89</f>
        <v>367824.72000000003</v>
      </c>
      <c r="D88" s="11" t="s">
        <v>3</v>
      </c>
      <c r="E88" s="35">
        <f>G88+H88+I88+K88+J88+F88</f>
        <v>47056.26</v>
      </c>
      <c r="F88" s="34">
        <f aca="true" t="shared" si="5" ref="F88:K90">F12+F16+F24+F28+F32+F36+F40+F44+F48+F52+F56+F60+F64+F68+F72+F76+F80+F84</f>
        <v>14962.7</v>
      </c>
      <c r="G88" s="34">
        <f t="shared" si="5"/>
        <v>32093.56</v>
      </c>
      <c r="H88" s="34">
        <f t="shared" si="5"/>
        <v>0</v>
      </c>
      <c r="I88" s="34">
        <f t="shared" si="5"/>
        <v>0</v>
      </c>
      <c r="J88" s="34">
        <f t="shared" si="5"/>
        <v>0</v>
      </c>
      <c r="K88" s="34">
        <f t="shared" si="5"/>
        <v>0</v>
      </c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</row>
    <row r="89" spans="1:45" s="10" customFormat="1" ht="25.5">
      <c r="A89" s="108"/>
      <c r="B89" s="109"/>
      <c r="C89" s="55"/>
      <c r="D89" s="11" t="s">
        <v>4</v>
      </c>
      <c r="E89" s="35">
        <f>G89+H89+I89+K89+J89+F89</f>
        <v>0</v>
      </c>
      <c r="F89" s="34">
        <f t="shared" si="5"/>
        <v>0</v>
      </c>
      <c r="G89" s="34">
        <f t="shared" si="5"/>
        <v>0</v>
      </c>
      <c r="H89" s="34">
        <f t="shared" si="5"/>
        <v>0</v>
      </c>
      <c r="I89" s="34">
        <f t="shared" si="5"/>
        <v>0</v>
      </c>
      <c r="J89" s="34">
        <f t="shared" si="5"/>
        <v>0</v>
      </c>
      <c r="K89" s="34">
        <f t="shared" si="5"/>
        <v>0</v>
      </c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</row>
    <row r="90" spans="1:45" s="10" customFormat="1" ht="25.5">
      <c r="A90" s="108"/>
      <c r="B90" s="109"/>
      <c r="C90" s="55"/>
      <c r="D90" s="11" t="s">
        <v>5</v>
      </c>
      <c r="E90" s="35">
        <f>G90+H90+I90+K90+J90+F90</f>
        <v>67370.42</v>
      </c>
      <c r="F90" s="34">
        <f t="shared" si="5"/>
        <v>47329.7</v>
      </c>
      <c r="G90" s="34">
        <f t="shared" si="5"/>
        <v>20040.72</v>
      </c>
      <c r="H90" s="34">
        <f t="shared" si="5"/>
        <v>0</v>
      </c>
      <c r="I90" s="34">
        <f t="shared" si="5"/>
        <v>0</v>
      </c>
      <c r="J90" s="34">
        <f t="shared" si="5"/>
        <v>0</v>
      </c>
      <c r="K90" s="34">
        <f t="shared" si="5"/>
        <v>0</v>
      </c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</row>
    <row r="91" spans="1:45" s="10" customFormat="1" ht="25.5">
      <c r="A91" s="110"/>
      <c r="B91" s="111"/>
      <c r="C91" s="56"/>
      <c r="D91" s="11" t="s">
        <v>6</v>
      </c>
      <c r="E91" s="35">
        <f>G91+H91+I91+K91+J91+F91</f>
        <v>253398.04</v>
      </c>
      <c r="F91" s="34">
        <f>F87+F83+F79+F75+F71+F67+F63+F59+F55+F51+F47+F43+F39+F35+F31+F27+F23+F19+F15</f>
        <v>24636.760000000002</v>
      </c>
      <c r="G91" s="34">
        <f>G15+G19+G27+G31+G35+G39+G43+G47+G51+G55+G59+G63+G67+G71+G75+G79+G83+G87+G23</f>
        <v>15332.240000000002</v>
      </c>
      <c r="H91" s="34">
        <f>H87+H83+H79+H75+H71+H67+H63+H59+H55+H51+H47+H43+H39+H35+H31+H27+H23+H19+H15</f>
        <v>25693.78</v>
      </c>
      <c r="I91" s="34">
        <f>I15+I19+I27+I31+I35+I39+I43+I47+I51+I55+I59+I63+I67+I71+I75+I79+I83+I87</f>
        <v>107462.1</v>
      </c>
      <c r="J91" s="34">
        <f>J15+J19+J27+J31+J35+J39+J43+J47+J51+J55+J59+J63+J67+J71+J75+J79+J83+J87</f>
        <v>55715</v>
      </c>
      <c r="K91" s="34">
        <f>K15+K19+K27+K31+K35+K39+K43+K47+K51+K55+K59+K63+K67+K71+K75+K79+K83+K87</f>
        <v>24558.16</v>
      </c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</row>
    <row r="92" spans="1:45" s="10" customFormat="1" ht="12.75">
      <c r="A92" s="75" t="s">
        <v>18</v>
      </c>
      <c r="B92" s="76"/>
      <c r="C92" s="76"/>
      <c r="D92" s="76"/>
      <c r="E92" s="76"/>
      <c r="F92" s="76"/>
      <c r="G92" s="76"/>
      <c r="H92" s="76"/>
      <c r="I92" s="76"/>
      <c r="J92" s="76"/>
      <c r="K92" s="77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</row>
    <row r="93" spans="1:45" s="10" customFormat="1" ht="25.5" customHeight="1">
      <c r="A93" s="59">
        <v>1</v>
      </c>
      <c r="B93" s="57" t="s">
        <v>71</v>
      </c>
      <c r="C93" s="54">
        <f>E93+E94+E95+E96</f>
        <v>258044.12000000002</v>
      </c>
      <c r="D93" s="11" t="s">
        <v>3</v>
      </c>
      <c r="E93" s="38">
        <f>G93+H93+I93+K93</f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</row>
    <row r="94" spans="1:45" s="10" customFormat="1" ht="25.5">
      <c r="A94" s="60"/>
      <c r="B94" s="57"/>
      <c r="C94" s="55"/>
      <c r="D94" s="11" t="s">
        <v>4</v>
      </c>
      <c r="E94" s="38">
        <f aca="true" t="shared" si="6" ref="E94:E144">G94+H94+I94+K94</f>
        <v>0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</row>
    <row r="95" spans="1:45" s="10" customFormat="1" ht="25.5">
      <c r="A95" s="60"/>
      <c r="B95" s="57"/>
      <c r="C95" s="55"/>
      <c r="D95" s="11" t="s">
        <v>5</v>
      </c>
      <c r="E95" s="38">
        <f t="shared" si="6"/>
        <v>0</v>
      </c>
      <c r="F95" s="39">
        <v>0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</row>
    <row r="96" spans="1:45" s="10" customFormat="1" ht="25.5">
      <c r="A96" s="61"/>
      <c r="B96" s="57"/>
      <c r="C96" s="56"/>
      <c r="D96" s="11" t="s">
        <v>6</v>
      </c>
      <c r="E96" s="11">
        <f>G96+H96+I96+K96+J96+F96</f>
        <v>258044.12000000002</v>
      </c>
      <c r="F96" s="39">
        <v>4507.73</v>
      </c>
      <c r="G96" s="39">
        <v>0</v>
      </c>
      <c r="H96" s="39">
        <v>10000</v>
      </c>
      <c r="I96" s="39">
        <v>243536.39</v>
      </c>
      <c r="J96" s="39">
        <v>0</v>
      </c>
      <c r="K96" s="39">
        <v>0</v>
      </c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</row>
    <row r="97" spans="1:45" s="10" customFormat="1" ht="25.5">
      <c r="A97" s="45">
        <v>2</v>
      </c>
      <c r="B97" s="57" t="s">
        <v>77</v>
      </c>
      <c r="C97" s="54">
        <f>E97+E98+E99+E100</f>
        <v>428.24</v>
      </c>
      <c r="D97" s="11" t="s">
        <v>3</v>
      </c>
      <c r="E97" s="11">
        <f>F97+G97+H97+I97+J97+K97</f>
        <v>0</v>
      </c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</row>
    <row r="98" spans="1:45" s="10" customFormat="1" ht="25.5">
      <c r="A98" s="46"/>
      <c r="B98" s="57"/>
      <c r="C98" s="55"/>
      <c r="D98" s="11" t="s">
        <v>4</v>
      </c>
      <c r="E98" s="11">
        <f>F98+G98+H98+I98+J98+K98</f>
        <v>0</v>
      </c>
      <c r="F98" s="39">
        <v>0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</row>
    <row r="99" spans="1:45" s="10" customFormat="1" ht="25.5">
      <c r="A99" s="46"/>
      <c r="B99" s="57"/>
      <c r="C99" s="55"/>
      <c r="D99" s="11" t="s">
        <v>5</v>
      </c>
      <c r="E99" s="11">
        <f>F99+G99+H99+I99+J99+K99</f>
        <v>0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</row>
    <row r="100" spans="1:45" s="10" customFormat="1" ht="25.5">
      <c r="A100" s="47"/>
      <c r="B100" s="57"/>
      <c r="C100" s="56"/>
      <c r="D100" s="11" t="s">
        <v>6</v>
      </c>
      <c r="E100" s="11">
        <f>F100+G100+H100+I100+J100+K100</f>
        <v>428.24</v>
      </c>
      <c r="F100" s="39">
        <v>428.24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</row>
    <row r="101" spans="1:45" s="10" customFormat="1" ht="25.5" customHeight="1">
      <c r="A101" s="45">
        <v>3</v>
      </c>
      <c r="B101" s="57" t="s">
        <v>9</v>
      </c>
      <c r="C101" s="54">
        <f>E101+E102+E103+E104</f>
        <v>120000</v>
      </c>
      <c r="D101" s="11" t="s">
        <v>3</v>
      </c>
      <c r="E101" s="38">
        <f t="shared" si="6"/>
        <v>15252</v>
      </c>
      <c r="F101" s="39">
        <v>0</v>
      </c>
      <c r="G101" s="39">
        <v>0</v>
      </c>
      <c r="H101" s="39">
        <v>0</v>
      </c>
      <c r="I101" s="39">
        <v>15252</v>
      </c>
      <c r="J101" s="39">
        <v>0</v>
      </c>
      <c r="K101" s="39">
        <v>0</v>
      </c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</row>
    <row r="102" spans="1:45" s="10" customFormat="1" ht="25.5">
      <c r="A102" s="46"/>
      <c r="B102" s="57"/>
      <c r="C102" s="55"/>
      <c r="D102" s="11" t="s">
        <v>4</v>
      </c>
      <c r="E102" s="38">
        <f t="shared" si="6"/>
        <v>39246</v>
      </c>
      <c r="F102" s="39">
        <v>0</v>
      </c>
      <c r="G102" s="39">
        <v>0</v>
      </c>
      <c r="H102" s="39">
        <v>0</v>
      </c>
      <c r="I102" s="39">
        <v>39246</v>
      </c>
      <c r="J102" s="39">
        <v>0</v>
      </c>
      <c r="K102" s="39">
        <v>0</v>
      </c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</row>
    <row r="103" spans="1:45" s="10" customFormat="1" ht="25.5">
      <c r="A103" s="46"/>
      <c r="B103" s="57"/>
      <c r="C103" s="55"/>
      <c r="D103" s="11" t="s">
        <v>5</v>
      </c>
      <c r="E103" s="38">
        <f t="shared" si="6"/>
        <v>39246</v>
      </c>
      <c r="F103" s="39">
        <v>0</v>
      </c>
      <c r="G103" s="39">
        <v>0</v>
      </c>
      <c r="H103" s="39">
        <v>0</v>
      </c>
      <c r="I103" s="39">
        <v>39246</v>
      </c>
      <c r="J103" s="39">
        <v>0</v>
      </c>
      <c r="K103" s="39">
        <v>0</v>
      </c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</row>
    <row r="104" spans="1:45" s="10" customFormat="1" ht="25.5">
      <c r="A104" s="47"/>
      <c r="B104" s="57"/>
      <c r="C104" s="56"/>
      <c r="D104" s="11" t="s">
        <v>6</v>
      </c>
      <c r="E104" s="38">
        <f t="shared" si="6"/>
        <v>26256</v>
      </c>
      <c r="F104" s="39">
        <v>0</v>
      </c>
      <c r="G104" s="39">
        <v>0</v>
      </c>
      <c r="H104" s="39">
        <v>0</v>
      </c>
      <c r="I104" s="39">
        <v>26256</v>
      </c>
      <c r="J104" s="39">
        <v>0</v>
      </c>
      <c r="K104" s="39">
        <v>0</v>
      </c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</row>
    <row r="105" spans="1:45" s="10" customFormat="1" ht="25.5" customHeight="1">
      <c r="A105" s="45">
        <v>4</v>
      </c>
      <c r="B105" s="57" t="s">
        <v>10</v>
      </c>
      <c r="C105" s="54">
        <f>E105+E106+E107+E108</f>
        <v>181923.25</v>
      </c>
      <c r="D105" s="11" t="s">
        <v>3</v>
      </c>
      <c r="E105" s="38">
        <f>G105+H105+I105+K105</f>
        <v>36920.5</v>
      </c>
      <c r="F105" s="39">
        <v>0</v>
      </c>
      <c r="G105" s="39">
        <v>0</v>
      </c>
      <c r="H105" s="39">
        <v>0</v>
      </c>
      <c r="I105" s="39">
        <v>36920.5</v>
      </c>
      <c r="J105" s="39">
        <v>0</v>
      </c>
      <c r="K105" s="39">
        <v>0</v>
      </c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</row>
    <row r="106" spans="1:45" s="10" customFormat="1" ht="25.5">
      <c r="A106" s="46"/>
      <c r="B106" s="57"/>
      <c r="C106" s="55"/>
      <c r="D106" s="11" t="s">
        <v>4</v>
      </c>
      <c r="E106" s="38">
        <f>G106+H106+I106+K106</f>
        <v>95002.75</v>
      </c>
      <c r="F106" s="39">
        <v>0</v>
      </c>
      <c r="G106" s="39">
        <v>0</v>
      </c>
      <c r="H106" s="39">
        <v>0</v>
      </c>
      <c r="I106" s="39">
        <v>95002.75</v>
      </c>
      <c r="J106" s="39">
        <v>0</v>
      </c>
      <c r="K106" s="39">
        <v>0</v>
      </c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</row>
    <row r="107" spans="1:45" s="10" customFormat="1" ht="25.5">
      <c r="A107" s="46"/>
      <c r="B107" s="57"/>
      <c r="C107" s="55"/>
      <c r="D107" s="11" t="s">
        <v>5</v>
      </c>
      <c r="E107" s="38">
        <f>G107+H107+I107+K107</f>
        <v>0</v>
      </c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</row>
    <row r="108" spans="1:45" s="10" customFormat="1" ht="25.5">
      <c r="A108" s="47"/>
      <c r="B108" s="57"/>
      <c r="C108" s="56"/>
      <c r="D108" s="11" t="s">
        <v>6</v>
      </c>
      <c r="E108" s="38">
        <f>G108+H108+I108+K108</f>
        <v>50000</v>
      </c>
      <c r="F108" s="39">
        <v>0</v>
      </c>
      <c r="G108" s="39">
        <v>0</v>
      </c>
      <c r="H108" s="39">
        <v>0</v>
      </c>
      <c r="I108" s="39">
        <v>50000</v>
      </c>
      <c r="J108" s="39">
        <v>0</v>
      </c>
      <c r="K108" s="39">
        <v>0</v>
      </c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</row>
    <row r="109" spans="1:45" s="10" customFormat="1" ht="25.5" customHeight="1">
      <c r="A109" s="45">
        <v>5</v>
      </c>
      <c r="B109" s="57" t="s">
        <v>11</v>
      </c>
      <c r="C109" s="54">
        <f>E109+E110+E111+E112</f>
        <v>191112.95</v>
      </c>
      <c r="D109" s="11" t="s">
        <v>3</v>
      </c>
      <c r="E109" s="38">
        <f t="shared" si="6"/>
        <v>21112.95</v>
      </c>
      <c r="F109" s="39">
        <v>0</v>
      </c>
      <c r="G109" s="39">
        <v>0</v>
      </c>
      <c r="H109" s="39">
        <v>0</v>
      </c>
      <c r="I109" s="39">
        <v>21112.95</v>
      </c>
      <c r="J109" s="39">
        <v>0</v>
      </c>
      <c r="K109" s="39">
        <v>0</v>
      </c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</row>
    <row r="110" spans="1:45" s="10" customFormat="1" ht="25.5">
      <c r="A110" s="46"/>
      <c r="B110" s="57"/>
      <c r="C110" s="55"/>
      <c r="D110" s="11" t="s">
        <v>4</v>
      </c>
      <c r="E110" s="38">
        <f t="shared" si="6"/>
        <v>20000</v>
      </c>
      <c r="F110" s="39">
        <v>0</v>
      </c>
      <c r="G110" s="39">
        <v>0</v>
      </c>
      <c r="H110" s="39">
        <v>0</v>
      </c>
      <c r="I110" s="39">
        <v>20000</v>
      </c>
      <c r="J110" s="39">
        <v>0</v>
      </c>
      <c r="K110" s="39">
        <v>0</v>
      </c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</row>
    <row r="111" spans="1:45" s="10" customFormat="1" ht="25.5">
      <c r="A111" s="46"/>
      <c r="B111" s="57"/>
      <c r="C111" s="55"/>
      <c r="D111" s="11" t="s">
        <v>5</v>
      </c>
      <c r="E111" s="38">
        <f t="shared" si="6"/>
        <v>0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</row>
    <row r="112" spans="1:45" s="10" customFormat="1" ht="25.5">
      <c r="A112" s="47"/>
      <c r="B112" s="57"/>
      <c r="C112" s="56"/>
      <c r="D112" s="11" t="s">
        <v>6</v>
      </c>
      <c r="E112" s="38">
        <f t="shared" si="6"/>
        <v>150000</v>
      </c>
      <c r="F112" s="39">
        <v>0</v>
      </c>
      <c r="G112" s="39">
        <v>0</v>
      </c>
      <c r="H112" s="39">
        <v>0</v>
      </c>
      <c r="I112" s="39">
        <v>150000</v>
      </c>
      <c r="J112" s="39">
        <v>0</v>
      </c>
      <c r="K112" s="39">
        <v>0</v>
      </c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</row>
    <row r="113" spans="1:45" s="10" customFormat="1" ht="25.5" customHeight="1">
      <c r="A113" s="45">
        <v>6</v>
      </c>
      <c r="B113" s="57" t="s">
        <v>81</v>
      </c>
      <c r="C113" s="54">
        <f>E113+E114+E115+E116</f>
        <v>274384</v>
      </c>
      <c r="D113" s="11" t="s">
        <v>3</v>
      </c>
      <c r="E113" s="39">
        <v>0</v>
      </c>
      <c r="F113" s="39">
        <v>0</v>
      </c>
      <c r="G113" s="39">
        <v>0</v>
      </c>
      <c r="H113" s="39">
        <v>0</v>
      </c>
      <c r="I113" s="39">
        <v>0</v>
      </c>
      <c r="J113" s="39">
        <v>0</v>
      </c>
      <c r="K113" s="39">
        <v>0</v>
      </c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</row>
    <row r="114" spans="1:45" s="10" customFormat="1" ht="25.5">
      <c r="A114" s="46"/>
      <c r="B114" s="57"/>
      <c r="C114" s="55"/>
      <c r="D114" s="11" t="s">
        <v>4</v>
      </c>
      <c r="E114" s="39">
        <v>0</v>
      </c>
      <c r="F114" s="39">
        <v>0</v>
      </c>
      <c r="G114" s="39">
        <v>0</v>
      </c>
      <c r="H114" s="39">
        <v>0</v>
      </c>
      <c r="I114" s="39">
        <v>0</v>
      </c>
      <c r="J114" s="39">
        <v>0</v>
      </c>
      <c r="K114" s="39">
        <v>0</v>
      </c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</row>
    <row r="115" spans="1:45" s="10" customFormat="1" ht="25.5">
      <c r="A115" s="46"/>
      <c r="B115" s="57"/>
      <c r="C115" s="55"/>
      <c r="D115" s="11" t="s">
        <v>5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</row>
    <row r="116" spans="1:45" s="10" customFormat="1" ht="25.5">
      <c r="A116" s="47"/>
      <c r="B116" s="57"/>
      <c r="C116" s="56"/>
      <c r="D116" s="11" t="s">
        <v>6</v>
      </c>
      <c r="E116" s="38">
        <f t="shared" si="6"/>
        <v>274384</v>
      </c>
      <c r="F116" s="39">
        <v>0</v>
      </c>
      <c r="G116" s="39">
        <v>0</v>
      </c>
      <c r="H116" s="39">
        <v>100000</v>
      </c>
      <c r="I116" s="39">
        <v>174384</v>
      </c>
      <c r="J116" s="39">
        <v>0</v>
      </c>
      <c r="K116" s="39">
        <v>0</v>
      </c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</row>
    <row r="117" spans="1:45" s="10" customFormat="1" ht="25.5" customHeight="1">
      <c r="A117" s="45">
        <v>7</v>
      </c>
      <c r="B117" s="57" t="s">
        <v>12</v>
      </c>
      <c r="C117" s="54">
        <f>E117+E118+E119+E120</f>
        <v>502800</v>
      </c>
      <c r="D117" s="11" t="s">
        <v>3</v>
      </c>
      <c r="E117" s="38">
        <f t="shared" si="6"/>
        <v>62775</v>
      </c>
      <c r="F117" s="39">
        <v>0</v>
      </c>
      <c r="G117" s="39">
        <v>0</v>
      </c>
      <c r="H117" s="39">
        <v>0</v>
      </c>
      <c r="I117" s="39">
        <v>62775</v>
      </c>
      <c r="J117" s="39">
        <v>0</v>
      </c>
      <c r="K117" s="39">
        <v>0</v>
      </c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</row>
    <row r="118" spans="1:45" s="10" customFormat="1" ht="25.5">
      <c r="A118" s="46"/>
      <c r="B118" s="57"/>
      <c r="C118" s="55"/>
      <c r="D118" s="11" t="s">
        <v>4</v>
      </c>
      <c r="E118" s="38">
        <f t="shared" si="6"/>
        <v>25110</v>
      </c>
      <c r="F118" s="39">
        <v>0</v>
      </c>
      <c r="G118" s="39">
        <v>0</v>
      </c>
      <c r="H118" s="39">
        <v>0</v>
      </c>
      <c r="I118" s="39">
        <v>25110</v>
      </c>
      <c r="J118" s="39">
        <v>0</v>
      </c>
      <c r="K118" s="39">
        <v>0</v>
      </c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</row>
    <row r="119" spans="1:45" s="10" customFormat="1" ht="25.5">
      <c r="A119" s="46"/>
      <c r="B119" s="57"/>
      <c r="C119" s="55"/>
      <c r="D119" s="11" t="s">
        <v>5</v>
      </c>
      <c r="E119" s="38">
        <f t="shared" si="6"/>
        <v>0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</row>
    <row r="120" spans="1:45" s="10" customFormat="1" ht="25.5">
      <c r="A120" s="47"/>
      <c r="B120" s="57"/>
      <c r="C120" s="56"/>
      <c r="D120" s="11" t="s">
        <v>6</v>
      </c>
      <c r="E120" s="38">
        <f t="shared" si="6"/>
        <v>414915</v>
      </c>
      <c r="F120" s="39">
        <v>0</v>
      </c>
      <c r="G120" s="39">
        <v>0</v>
      </c>
      <c r="H120" s="39">
        <v>76810</v>
      </c>
      <c r="I120" s="39">
        <v>338105</v>
      </c>
      <c r="J120" s="39">
        <v>0</v>
      </c>
      <c r="K120" s="39">
        <v>0</v>
      </c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</row>
    <row r="121" spans="1:45" s="10" customFormat="1" ht="25.5" customHeight="1">
      <c r="A121" s="45">
        <v>8</v>
      </c>
      <c r="B121" s="57" t="s">
        <v>47</v>
      </c>
      <c r="C121" s="54">
        <f>E121+E122+E123+E124</f>
        <v>1000</v>
      </c>
      <c r="D121" s="11" t="s">
        <v>3</v>
      </c>
      <c r="E121" s="38">
        <f t="shared" si="6"/>
        <v>0</v>
      </c>
      <c r="F121" s="39">
        <v>0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</row>
    <row r="122" spans="1:45" s="10" customFormat="1" ht="21.75" customHeight="1">
      <c r="A122" s="46"/>
      <c r="B122" s="57"/>
      <c r="C122" s="55"/>
      <c r="D122" s="11" t="s">
        <v>4</v>
      </c>
      <c r="E122" s="38">
        <f t="shared" si="6"/>
        <v>0</v>
      </c>
      <c r="F122" s="39">
        <v>0</v>
      </c>
      <c r="G122" s="39">
        <v>0</v>
      </c>
      <c r="H122" s="39">
        <v>0</v>
      </c>
      <c r="I122" s="39">
        <v>0</v>
      </c>
      <c r="J122" s="39">
        <v>0</v>
      </c>
      <c r="K122" s="39">
        <v>0</v>
      </c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</row>
    <row r="123" spans="1:45" s="10" customFormat="1" ht="25.5">
      <c r="A123" s="46"/>
      <c r="B123" s="57"/>
      <c r="C123" s="55"/>
      <c r="D123" s="11" t="s">
        <v>5</v>
      </c>
      <c r="E123" s="38">
        <f t="shared" si="6"/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</row>
    <row r="124" spans="1:11" ht="25.5">
      <c r="A124" s="47"/>
      <c r="B124" s="57"/>
      <c r="C124" s="56"/>
      <c r="D124" s="11" t="s">
        <v>6</v>
      </c>
      <c r="E124" s="38">
        <f>G124+H124+I124+K124</f>
        <v>1000</v>
      </c>
      <c r="F124" s="39">
        <v>0</v>
      </c>
      <c r="G124" s="39">
        <v>0</v>
      </c>
      <c r="H124" s="39">
        <v>0</v>
      </c>
      <c r="I124" s="39">
        <v>1000</v>
      </c>
      <c r="J124" s="39">
        <v>0</v>
      </c>
      <c r="K124" s="39">
        <v>0</v>
      </c>
    </row>
    <row r="125" spans="1:11" ht="25.5">
      <c r="A125" s="45">
        <v>9</v>
      </c>
      <c r="B125" s="57" t="s">
        <v>19</v>
      </c>
      <c r="C125" s="54">
        <f>E125+E126+E127+E128</f>
        <v>1000</v>
      </c>
      <c r="D125" s="11" t="s">
        <v>3</v>
      </c>
      <c r="E125" s="38">
        <f t="shared" si="6"/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</row>
    <row r="126" spans="1:11" ht="25.5">
      <c r="A126" s="46"/>
      <c r="B126" s="57"/>
      <c r="C126" s="55"/>
      <c r="D126" s="11" t="s">
        <v>4</v>
      </c>
      <c r="E126" s="38">
        <f t="shared" si="6"/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</row>
    <row r="127" spans="1:11" ht="25.5">
      <c r="A127" s="46"/>
      <c r="B127" s="57"/>
      <c r="C127" s="55"/>
      <c r="D127" s="11" t="s">
        <v>5</v>
      </c>
      <c r="E127" s="38">
        <f t="shared" si="6"/>
        <v>450</v>
      </c>
      <c r="F127" s="39">
        <v>0</v>
      </c>
      <c r="G127" s="39">
        <v>0</v>
      </c>
      <c r="H127" s="39">
        <v>0</v>
      </c>
      <c r="I127" s="39">
        <v>450</v>
      </c>
      <c r="J127" s="39">
        <v>0</v>
      </c>
      <c r="K127" s="39">
        <v>0</v>
      </c>
    </row>
    <row r="128" spans="1:11" ht="25.5">
      <c r="A128" s="47"/>
      <c r="B128" s="57"/>
      <c r="C128" s="56"/>
      <c r="D128" s="11" t="s">
        <v>6</v>
      </c>
      <c r="E128" s="38">
        <f t="shared" si="6"/>
        <v>550</v>
      </c>
      <c r="F128" s="39">
        <v>0</v>
      </c>
      <c r="G128" s="39">
        <v>0</v>
      </c>
      <c r="H128" s="39">
        <v>550</v>
      </c>
      <c r="I128" s="39">
        <v>0</v>
      </c>
      <c r="J128" s="39">
        <v>0</v>
      </c>
      <c r="K128" s="39">
        <v>0</v>
      </c>
    </row>
    <row r="129" spans="1:11" ht="25.5">
      <c r="A129" s="45">
        <v>10</v>
      </c>
      <c r="B129" s="57" t="s">
        <v>36</v>
      </c>
      <c r="C129" s="54">
        <f>E129+E130+E131+E132</f>
        <v>1000</v>
      </c>
      <c r="D129" s="11" t="s">
        <v>3</v>
      </c>
      <c r="E129" s="38">
        <f t="shared" si="6"/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</row>
    <row r="130" spans="1:11" ht="25.5">
      <c r="A130" s="46"/>
      <c r="B130" s="57"/>
      <c r="C130" s="55"/>
      <c r="D130" s="11" t="s">
        <v>4</v>
      </c>
      <c r="E130" s="38">
        <f t="shared" si="6"/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</row>
    <row r="131" spans="1:11" ht="25.5">
      <c r="A131" s="46"/>
      <c r="B131" s="57"/>
      <c r="C131" s="55"/>
      <c r="D131" s="11" t="s">
        <v>5</v>
      </c>
      <c r="E131" s="38">
        <f t="shared" si="6"/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</row>
    <row r="132" spans="1:11" ht="25.5">
      <c r="A132" s="47"/>
      <c r="B132" s="57"/>
      <c r="C132" s="56"/>
      <c r="D132" s="11" t="s">
        <v>6</v>
      </c>
      <c r="E132" s="38">
        <f t="shared" si="6"/>
        <v>1000</v>
      </c>
      <c r="F132" s="39">
        <v>0</v>
      </c>
      <c r="G132" s="39">
        <v>0</v>
      </c>
      <c r="H132" s="39">
        <v>0</v>
      </c>
      <c r="I132" s="39">
        <v>1000</v>
      </c>
      <c r="J132" s="39">
        <v>0</v>
      </c>
      <c r="K132" s="39">
        <v>0</v>
      </c>
    </row>
    <row r="133" spans="1:11" ht="25.5">
      <c r="A133" s="45">
        <v>11</v>
      </c>
      <c r="B133" s="57" t="s">
        <v>37</v>
      </c>
      <c r="C133" s="54">
        <f>E133+E134+E135+E136</f>
        <v>1200</v>
      </c>
      <c r="D133" s="11" t="s">
        <v>3</v>
      </c>
      <c r="E133" s="38">
        <f t="shared" si="6"/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</row>
    <row r="134" spans="1:11" ht="25.5">
      <c r="A134" s="46"/>
      <c r="B134" s="57"/>
      <c r="C134" s="55"/>
      <c r="D134" s="11" t="s">
        <v>4</v>
      </c>
      <c r="E134" s="38">
        <f t="shared" si="6"/>
        <v>0</v>
      </c>
      <c r="F134" s="39">
        <v>0</v>
      </c>
      <c r="G134" s="39">
        <v>0</v>
      </c>
      <c r="H134" s="39">
        <v>0</v>
      </c>
      <c r="I134" s="39">
        <v>0</v>
      </c>
      <c r="J134" s="39">
        <v>0</v>
      </c>
      <c r="K134" s="39">
        <v>0</v>
      </c>
    </row>
    <row r="135" spans="1:11" ht="25.5">
      <c r="A135" s="46"/>
      <c r="B135" s="57"/>
      <c r="C135" s="55"/>
      <c r="D135" s="11" t="s">
        <v>5</v>
      </c>
      <c r="E135" s="38">
        <f t="shared" si="6"/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</row>
    <row r="136" spans="1:11" ht="31.5" customHeight="1">
      <c r="A136" s="47"/>
      <c r="B136" s="57"/>
      <c r="C136" s="56"/>
      <c r="D136" s="11" t="s">
        <v>6</v>
      </c>
      <c r="E136" s="38">
        <f t="shared" si="6"/>
        <v>1200</v>
      </c>
      <c r="F136" s="39">
        <v>0</v>
      </c>
      <c r="G136" s="39">
        <v>0</v>
      </c>
      <c r="H136" s="39"/>
      <c r="I136" s="39">
        <v>1200</v>
      </c>
      <c r="J136" s="39">
        <v>0</v>
      </c>
      <c r="K136" s="39">
        <v>0</v>
      </c>
    </row>
    <row r="137" spans="1:11" ht="25.5">
      <c r="A137" s="45">
        <v>12</v>
      </c>
      <c r="B137" s="57" t="s">
        <v>38</v>
      </c>
      <c r="C137" s="54">
        <f>E137+E138+E139+E140</f>
        <v>1300</v>
      </c>
      <c r="D137" s="11" t="s">
        <v>3</v>
      </c>
      <c r="E137" s="38">
        <f t="shared" si="6"/>
        <v>0</v>
      </c>
      <c r="F137" s="39">
        <v>0</v>
      </c>
      <c r="G137" s="39">
        <v>0</v>
      </c>
      <c r="H137" s="39">
        <v>0</v>
      </c>
      <c r="I137" s="39">
        <v>0</v>
      </c>
      <c r="J137" s="39">
        <v>0</v>
      </c>
      <c r="K137" s="39">
        <v>0</v>
      </c>
    </row>
    <row r="138" spans="1:11" ht="35.25" customHeight="1">
      <c r="A138" s="46"/>
      <c r="B138" s="57"/>
      <c r="C138" s="55"/>
      <c r="D138" s="11" t="s">
        <v>4</v>
      </c>
      <c r="E138" s="38">
        <f t="shared" si="6"/>
        <v>0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</row>
    <row r="139" spans="1:11" ht="25.5">
      <c r="A139" s="46"/>
      <c r="B139" s="57"/>
      <c r="C139" s="55"/>
      <c r="D139" s="11" t="s">
        <v>5</v>
      </c>
      <c r="E139" s="38">
        <f t="shared" si="6"/>
        <v>0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</row>
    <row r="140" spans="1:11" ht="44.25" customHeight="1">
      <c r="A140" s="47"/>
      <c r="B140" s="57"/>
      <c r="C140" s="56"/>
      <c r="D140" s="11" t="s">
        <v>6</v>
      </c>
      <c r="E140" s="38">
        <f t="shared" si="6"/>
        <v>1300</v>
      </c>
      <c r="F140" s="39">
        <v>0</v>
      </c>
      <c r="G140" s="39">
        <v>0</v>
      </c>
      <c r="H140" s="39">
        <v>0</v>
      </c>
      <c r="I140" s="39">
        <v>1300</v>
      </c>
      <c r="J140" s="39">
        <v>0</v>
      </c>
      <c r="K140" s="39">
        <v>0</v>
      </c>
    </row>
    <row r="141" spans="1:11" ht="25.5">
      <c r="A141" s="45">
        <v>13</v>
      </c>
      <c r="B141" s="57" t="s">
        <v>45</v>
      </c>
      <c r="C141" s="54">
        <f>E141+E142+E143+E144</f>
        <v>1000</v>
      </c>
      <c r="D141" s="11" t="s">
        <v>3</v>
      </c>
      <c r="E141" s="38">
        <f t="shared" si="6"/>
        <v>0</v>
      </c>
      <c r="F141" s="39">
        <v>0</v>
      </c>
      <c r="G141" s="39">
        <v>0</v>
      </c>
      <c r="H141" s="39">
        <v>0</v>
      </c>
      <c r="I141" s="39">
        <v>0</v>
      </c>
      <c r="J141" s="42"/>
      <c r="K141" s="39">
        <v>0</v>
      </c>
    </row>
    <row r="142" spans="1:11" ht="25.5">
      <c r="A142" s="46"/>
      <c r="B142" s="57"/>
      <c r="C142" s="55"/>
      <c r="D142" s="11" t="s">
        <v>4</v>
      </c>
      <c r="E142" s="38">
        <f t="shared" si="6"/>
        <v>0</v>
      </c>
      <c r="F142" s="39">
        <v>0</v>
      </c>
      <c r="G142" s="39">
        <v>0</v>
      </c>
      <c r="H142" s="39">
        <v>0</v>
      </c>
      <c r="I142" s="39">
        <v>0</v>
      </c>
      <c r="J142" s="42"/>
      <c r="K142" s="39">
        <v>0</v>
      </c>
    </row>
    <row r="143" spans="1:11" ht="29.25" customHeight="1">
      <c r="A143" s="46"/>
      <c r="B143" s="57"/>
      <c r="C143" s="55"/>
      <c r="D143" s="11" t="s">
        <v>5</v>
      </c>
      <c r="E143" s="38">
        <f t="shared" si="6"/>
        <v>0</v>
      </c>
      <c r="F143" s="39">
        <v>0</v>
      </c>
      <c r="G143" s="39">
        <v>0</v>
      </c>
      <c r="H143" s="39">
        <v>0</v>
      </c>
      <c r="I143" s="39">
        <v>0</v>
      </c>
      <c r="J143" s="42"/>
      <c r="K143" s="39">
        <v>0</v>
      </c>
    </row>
    <row r="144" spans="1:11" ht="25.5">
      <c r="A144" s="47"/>
      <c r="B144" s="57"/>
      <c r="C144" s="56"/>
      <c r="D144" s="11" t="s">
        <v>6</v>
      </c>
      <c r="E144" s="38">
        <f t="shared" si="6"/>
        <v>1000</v>
      </c>
      <c r="F144" s="39">
        <v>0</v>
      </c>
      <c r="G144" s="39">
        <v>0</v>
      </c>
      <c r="H144" s="39">
        <v>0</v>
      </c>
      <c r="I144" s="42">
        <v>1000</v>
      </c>
      <c r="J144" s="42"/>
      <c r="K144" s="39">
        <v>0</v>
      </c>
    </row>
    <row r="145" spans="1:11" ht="25.5">
      <c r="A145" s="45">
        <v>14</v>
      </c>
      <c r="B145" s="57" t="s">
        <v>63</v>
      </c>
      <c r="C145" s="54">
        <f>E145+E146+E147+E148</f>
        <v>4248</v>
      </c>
      <c r="D145" s="11" t="s">
        <v>3</v>
      </c>
      <c r="E145" s="38">
        <f aca="true" t="shared" si="7" ref="E145:E155">G145+H145+I145+K145</f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</row>
    <row r="146" spans="1:11" ht="33.75" customHeight="1">
      <c r="A146" s="46"/>
      <c r="B146" s="57"/>
      <c r="C146" s="55"/>
      <c r="D146" s="11" t="s">
        <v>4</v>
      </c>
      <c r="E146" s="38">
        <f t="shared" si="7"/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</row>
    <row r="147" spans="1:11" ht="28.5" customHeight="1">
      <c r="A147" s="46"/>
      <c r="B147" s="57"/>
      <c r="C147" s="55"/>
      <c r="D147" s="11" t="s">
        <v>5</v>
      </c>
      <c r="E147" s="38">
        <f t="shared" si="7"/>
        <v>0</v>
      </c>
      <c r="F147" s="39">
        <v>0</v>
      </c>
      <c r="G147" s="39">
        <v>0</v>
      </c>
      <c r="H147" s="39">
        <v>0</v>
      </c>
      <c r="I147" s="39">
        <v>0</v>
      </c>
      <c r="J147" s="39">
        <v>0</v>
      </c>
      <c r="K147" s="39">
        <v>0</v>
      </c>
    </row>
    <row r="148" spans="1:11" ht="25.5">
      <c r="A148" s="47"/>
      <c r="B148" s="57"/>
      <c r="C148" s="56"/>
      <c r="D148" s="11" t="s">
        <v>6</v>
      </c>
      <c r="E148" s="38">
        <f t="shared" si="7"/>
        <v>4248</v>
      </c>
      <c r="F148" s="39">
        <v>0</v>
      </c>
      <c r="G148" s="39">
        <v>0</v>
      </c>
      <c r="H148" s="39">
        <v>4248</v>
      </c>
      <c r="I148" s="39">
        <v>0</v>
      </c>
      <c r="J148" s="39">
        <v>0</v>
      </c>
      <c r="K148" s="39">
        <v>0</v>
      </c>
    </row>
    <row r="149" spans="1:11" ht="25.5">
      <c r="A149" s="45">
        <v>15</v>
      </c>
      <c r="B149" s="57" t="s">
        <v>64</v>
      </c>
      <c r="C149" s="54">
        <f>E149+E150+E151+E152</f>
        <v>10335.77</v>
      </c>
      <c r="D149" s="11" t="s">
        <v>3</v>
      </c>
      <c r="E149" s="38">
        <f t="shared" si="7"/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</row>
    <row r="150" spans="1:11" ht="25.5">
      <c r="A150" s="46"/>
      <c r="B150" s="57"/>
      <c r="C150" s="55"/>
      <c r="D150" s="11" t="s">
        <v>4</v>
      </c>
      <c r="E150" s="38">
        <f t="shared" si="7"/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</row>
    <row r="151" spans="1:11" ht="33.75" customHeight="1">
      <c r="A151" s="46"/>
      <c r="B151" s="57"/>
      <c r="C151" s="55"/>
      <c r="D151" s="11" t="s">
        <v>5</v>
      </c>
      <c r="E151" s="38">
        <f t="shared" si="7"/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</row>
    <row r="152" spans="1:11" ht="25.5">
      <c r="A152" s="47"/>
      <c r="B152" s="57"/>
      <c r="C152" s="56"/>
      <c r="D152" s="11" t="s">
        <v>6</v>
      </c>
      <c r="E152" s="38">
        <f t="shared" si="7"/>
        <v>10335.77</v>
      </c>
      <c r="F152" s="39">
        <v>0</v>
      </c>
      <c r="G152" s="39">
        <v>2094.77</v>
      </c>
      <c r="H152" s="39">
        <v>8241</v>
      </c>
      <c r="I152" s="39">
        <v>0</v>
      </c>
      <c r="J152" s="39">
        <v>0</v>
      </c>
      <c r="K152" s="39">
        <v>0</v>
      </c>
    </row>
    <row r="153" spans="1:11" ht="33.75" customHeight="1">
      <c r="A153" s="45">
        <v>16</v>
      </c>
      <c r="B153" s="57" t="s">
        <v>75</v>
      </c>
      <c r="C153" s="54">
        <f>E153+E154+E155+E156</f>
        <v>354000</v>
      </c>
      <c r="D153" s="11" t="s">
        <v>3</v>
      </c>
      <c r="E153" s="38">
        <f t="shared" si="7"/>
        <v>0</v>
      </c>
      <c r="F153" s="39">
        <v>0</v>
      </c>
      <c r="G153" s="39">
        <v>0</v>
      </c>
      <c r="H153" s="39">
        <v>0</v>
      </c>
      <c r="I153" s="39">
        <v>0</v>
      </c>
      <c r="J153" s="39"/>
      <c r="K153" s="39">
        <v>0</v>
      </c>
    </row>
    <row r="154" spans="1:11" ht="25.5">
      <c r="A154" s="46"/>
      <c r="B154" s="57"/>
      <c r="C154" s="55"/>
      <c r="D154" s="11" t="s">
        <v>4</v>
      </c>
      <c r="E154" s="38">
        <f t="shared" si="7"/>
        <v>0</v>
      </c>
      <c r="F154" s="39">
        <v>0</v>
      </c>
      <c r="G154" s="39">
        <v>0</v>
      </c>
      <c r="H154" s="39">
        <v>0</v>
      </c>
      <c r="I154" s="39">
        <v>0</v>
      </c>
      <c r="J154" s="39"/>
      <c r="K154" s="39">
        <v>0</v>
      </c>
    </row>
    <row r="155" spans="1:11" ht="27.75" customHeight="1">
      <c r="A155" s="46"/>
      <c r="B155" s="57"/>
      <c r="C155" s="55"/>
      <c r="D155" s="11" t="s">
        <v>5</v>
      </c>
      <c r="E155" s="38">
        <f t="shared" si="7"/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</row>
    <row r="156" spans="1:11" ht="29.25" customHeight="1">
      <c r="A156" s="47"/>
      <c r="B156" s="57"/>
      <c r="C156" s="56"/>
      <c r="D156" s="11" t="s">
        <v>6</v>
      </c>
      <c r="E156" s="38">
        <f>I156+J156+K156</f>
        <v>354000</v>
      </c>
      <c r="F156" s="39">
        <v>0</v>
      </c>
      <c r="G156" s="39">
        <v>0</v>
      </c>
      <c r="H156" s="39">
        <v>0</v>
      </c>
      <c r="I156" s="39">
        <v>94400</v>
      </c>
      <c r="J156" s="39">
        <v>177000</v>
      </c>
      <c r="K156" s="39">
        <v>82600</v>
      </c>
    </row>
    <row r="157" spans="1:11" ht="32.25" customHeight="1">
      <c r="A157" s="45">
        <v>17</v>
      </c>
      <c r="B157" s="57" t="s">
        <v>70</v>
      </c>
      <c r="C157" s="54">
        <f>E157+E158+E159+E160</f>
        <v>28284.6</v>
      </c>
      <c r="D157" s="11" t="s">
        <v>3</v>
      </c>
      <c r="E157" s="38">
        <f>G157+H157+I157+K157</f>
        <v>0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</row>
    <row r="158" spans="1:11" ht="34.5" customHeight="1">
      <c r="A158" s="46"/>
      <c r="B158" s="57"/>
      <c r="C158" s="55"/>
      <c r="D158" s="11" t="s">
        <v>4</v>
      </c>
      <c r="E158" s="38">
        <f>G158+H158+I158+K158</f>
        <v>0</v>
      </c>
      <c r="F158" s="39">
        <v>0</v>
      </c>
      <c r="G158" s="39">
        <v>0</v>
      </c>
      <c r="H158" s="39">
        <v>0</v>
      </c>
      <c r="I158" s="39">
        <v>0</v>
      </c>
      <c r="J158" s="39">
        <v>0</v>
      </c>
      <c r="K158" s="39">
        <v>0</v>
      </c>
    </row>
    <row r="159" spans="1:11" ht="43.5" customHeight="1">
      <c r="A159" s="46"/>
      <c r="B159" s="57"/>
      <c r="C159" s="55"/>
      <c r="D159" s="11" t="s">
        <v>5</v>
      </c>
      <c r="E159" s="38">
        <f>G159+H159+I159+K159</f>
        <v>0</v>
      </c>
      <c r="F159" s="39">
        <v>0</v>
      </c>
      <c r="G159" s="39">
        <v>0</v>
      </c>
      <c r="H159" s="39">
        <v>0</v>
      </c>
      <c r="I159" s="39">
        <v>0</v>
      </c>
      <c r="J159" s="39">
        <v>0</v>
      </c>
      <c r="K159" s="39">
        <v>0</v>
      </c>
    </row>
    <row r="160" spans="1:11" ht="49.5" customHeight="1">
      <c r="A160" s="47"/>
      <c r="B160" s="57"/>
      <c r="C160" s="56"/>
      <c r="D160" s="11" t="s">
        <v>6</v>
      </c>
      <c r="E160" s="38">
        <f>G160+H160+I160+K160</f>
        <v>28284.6</v>
      </c>
      <c r="F160" s="39">
        <v>0</v>
      </c>
      <c r="G160" s="39">
        <v>0</v>
      </c>
      <c r="H160" s="39">
        <v>0</v>
      </c>
      <c r="I160" s="39">
        <v>28284.6</v>
      </c>
      <c r="J160" s="39">
        <v>0</v>
      </c>
      <c r="K160" s="39">
        <v>0</v>
      </c>
    </row>
    <row r="161" spans="1:11" ht="27" customHeight="1">
      <c r="A161" s="97" t="s">
        <v>65</v>
      </c>
      <c r="B161" s="98"/>
      <c r="C161" s="54">
        <f>E161+E162+E163+E164</f>
        <v>1932060.93</v>
      </c>
      <c r="D161" s="11" t="s">
        <v>3</v>
      </c>
      <c r="E161" s="35">
        <f>G161+H161+I161+K161+J161+F161</f>
        <v>136060.45</v>
      </c>
      <c r="F161" s="34">
        <f>F157+F153+F149+F145+F141+F137+F133+F129+F125+F121+F117+F113+F109+F105+F101+F97+F93</f>
        <v>0</v>
      </c>
      <c r="G161" s="34">
        <f aca="true" t="shared" si="8" ref="G161:K163">G93+G101+G105+G109+G113+G117+G121+G125+G129+G133+G137+G141+G145+G149+G153+G157</f>
        <v>0</v>
      </c>
      <c r="H161" s="34">
        <f t="shared" si="8"/>
        <v>0</v>
      </c>
      <c r="I161" s="34">
        <f t="shared" si="8"/>
        <v>136060.45</v>
      </c>
      <c r="J161" s="34">
        <f t="shared" si="8"/>
        <v>0</v>
      </c>
      <c r="K161" s="34">
        <f t="shared" si="8"/>
        <v>0</v>
      </c>
    </row>
    <row r="162" spans="1:11" ht="25.5">
      <c r="A162" s="99"/>
      <c r="B162" s="100"/>
      <c r="C162" s="55"/>
      <c r="D162" s="11" t="s">
        <v>4</v>
      </c>
      <c r="E162" s="35">
        <f>G162+H162+I162+K162+J162+F162</f>
        <v>179358.75</v>
      </c>
      <c r="F162" s="34">
        <f>F94+F98+F102+F106+F110+F114+F118+F122+F126+F130+F134+F138+F142+F146+F150+F154+F158</f>
        <v>0</v>
      </c>
      <c r="G162" s="34">
        <f t="shared" si="8"/>
        <v>0</v>
      </c>
      <c r="H162" s="34">
        <f t="shared" si="8"/>
        <v>0</v>
      </c>
      <c r="I162" s="34">
        <f t="shared" si="8"/>
        <v>179358.75</v>
      </c>
      <c r="J162" s="34">
        <f t="shared" si="8"/>
        <v>0</v>
      </c>
      <c r="K162" s="34">
        <f t="shared" si="8"/>
        <v>0</v>
      </c>
    </row>
    <row r="163" spans="1:11" ht="25.5">
      <c r="A163" s="99"/>
      <c r="B163" s="100"/>
      <c r="C163" s="55"/>
      <c r="D163" s="11" t="s">
        <v>5</v>
      </c>
      <c r="E163" s="35">
        <f>G163+H163+I163+K163+J163+F163</f>
        <v>39696</v>
      </c>
      <c r="F163" s="34">
        <f>F159+F155+F151+F147+F143+F139+F135+F131+F127+F123+F119+F115+F111+F107+F103+F99+F95</f>
        <v>0</v>
      </c>
      <c r="G163" s="34">
        <f t="shared" si="8"/>
        <v>0</v>
      </c>
      <c r="H163" s="34">
        <f t="shared" si="8"/>
        <v>0</v>
      </c>
      <c r="I163" s="34">
        <f t="shared" si="8"/>
        <v>39696</v>
      </c>
      <c r="J163" s="34">
        <f t="shared" si="8"/>
        <v>0</v>
      </c>
      <c r="K163" s="34">
        <f t="shared" si="8"/>
        <v>0</v>
      </c>
    </row>
    <row r="164" spans="1:11" ht="32.25" customHeight="1">
      <c r="A164" s="101"/>
      <c r="B164" s="102"/>
      <c r="C164" s="56"/>
      <c r="D164" s="11" t="s">
        <v>6</v>
      </c>
      <c r="E164" s="35">
        <f>G164+H164+I164+K164+J164+F164</f>
        <v>1576945.73</v>
      </c>
      <c r="F164" s="34">
        <f>F160+F156+F152+F148+F144+F140+F136+F132+F128+F124+F120+F116+F112+F108+F104+F100+F96</f>
        <v>4935.969999999999</v>
      </c>
      <c r="G164" s="34">
        <f>G160+G156+G152+G148+G144+G140+G136+G132+G128+G124+G120+G116+G112+G108+G104+G100+G96</f>
        <v>2094.77</v>
      </c>
      <c r="H164" s="34">
        <f>H160+H156+H152+H148+H144+H140+H136+H132+H128+H124+H120+H116+H112+H108+H104+H100+H96</f>
        <v>199849</v>
      </c>
      <c r="I164" s="34">
        <f>I160+I156+I152+I148+I144+I140+I136+I132+I128+I124+I120+I116+I112+I108+I104+I100+I96</f>
        <v>1110465.99</v>
      </c>
      <c r="J164" s="34">
        <f>J160+J156+J152+J148+J144+J140+J136+J132+J128+J124+J120+J116+J112+J108+J104+J100+J96</f>
        <v>177000</v>
      </c>
      <c r="K164" s="34">
        <f>K160+K156+K152+K148+K144+K140+K136+K132+K128+K124+K120+K116+K112+K108+K104+K100+K96</f>
        <v>82600</v>
      </c>
    </row>
    <row r="165" spans="1:11" ht="15.75" customHeight="1">
      <c r="A165" s="94" t="s">
        <v>15</v>
      </c>
      <c r="B165" s="95"/>
      <c r="C165" s="95"/>
      <c r="D165" s="95"/>
      <c r="E165" s="95"/>
      <c r="F165" s="95"/>
      <c r="G165" s="95"/>
      <c r="H165" s="95"/>
      <c r="I165" s="95"/>
      <c r="J165" s="95"/>
      <c r="K165" s="96"/>
    </row>
    <row r="166" spans="1:11" ht="25.5" customHeight="1">
      <c r="A166" s="45">
        <v>1</v>
      </c>
      <c r="B166" s="57" t="s">
        <v>72</v>
      </c>
      <c r="C166" s="54">
        <f>E166+E167+E168+E169</f>
        <v>500000</v>
      </c>
      <c r="D166" s="11" t="s">
        <v>3</v>
      </c>
      <c r="E166" s="38">
        <f>G166+H166+I166+K166</f>
        <v>0</v>
      </c>
      <c r="F166" s="39">
        <v>0</v>
      </c>
      <c r="G166" s="39">
        <v>0</v>
      </c>
      <c r="H166" s="44">
        <v>0</v>
      </c>
      <c r="I166" s="44">
        <v>0</v>
      </c>
      <c r="J166" s="44">
        <v>0</v>
      </c>
      <c r="K166" s="44">
        <v>0</v>
      </c>
    </row>
    <row r="167" spans="1:11" ht="25.5" customHeight="1">
      <c r="A167" s="46"/>
      <c r="B167" s="57"/>
      <c r="C167" s="55"/>
      <c r="D167" s="11" t="s">
        <v>4</v>
      </c>
      <c r="E167" s="38">
        <f aca="true" t="shared" si="9" ref="E167:E181">G167+H167+I167+K167</f>
        <v>0</v>
      </c>
      <c r="F167" s="39">
        <v>0</v>
      </c>
      <c r="G167" s="39">
        <v>0</v>
      </c>
      <c r="H167" s="44">
        <v>0</v>
      </c>
      <c r="I167" s="44">
        <v>0</v>
      </c>
      <c r="J167" s="44">
        <v>0</v>
      </c>
      <c r="K167" s="44">
        <v>0</v>
      </c>
    </row>
    <row r="168" spans="1:11" ht="25.5">
      <c r="A168" s="46"/>
      <c r="B168" s="57"/>
      <c r="C168" s="55"/>
      <c r="D168" s="11" t="s">
        <v>5</v>
      </c>
      <c r="E168" s="38">
        <f t="shared" si="9"/>
        <v>0</v>
      </c>
      <c r="F168" s="39">
        <v>0</v>
      </c>
      <c r="G168" s="39">
        <v>0</v>
      </c>
      <c r="H168" s="44">
        <v>0</v>
      </c>
      <c r="I168" s="44">
        <v>0</v>
      </c>
      <c r="J168" s="44">
        <v>0</v>
      </c>
      <c r="K168" s="44">
        <v>0</v>
      </c>
    </row>
    <row r="169" spans="1:11" ht="25.5">
      <c r="A169" s="47"/>
      <c r="B169" s="57"/>
      <c r="C169" s="56"/>
      <c r="D169" s="11" t="s">
        <v>6</v>
      </c>
      <c r="E169" s="38">
        <f t="shared" si="9"/>
        <v>500000</v>
      </c>
      <c r="F169" s="39">
        <v>0</v>
      </c>
      <c r="G169" s="39">
        <v>0</v>
      </c>
      <c r="H169" s="44">
        <v>200000</v>
      </c>
      <c r="I169" s="44">
        <v>300000</v>
      </c>
      <c r="J169" s="44">
        <v>0</v>
      </c>
      <c r="K169" s="44">
        <v>0</v>
      </c>
    </row>
    <row r="170" spans="1:11" ht="25.5" customHeight="1">
      <c r="A170" s="45">
        <v>2</v>
      </c>
      <c r="B170" s="57" t="s">
        <v>48</v>
      </c>
      <c r="C170" s="54">
        <f>E170+E171+E172+E173</f>
        <v>21918</v>
      </c>
      <c r="D170" s="11" t="s">
        <v>3</v>
      </c>
      <c r="E170" s="38">
        <f t="shared" si="9"/>
        <v>0</v>
      </c>
      <c r="F170" s="39">
        <v>0</v>
      </c>
      <c r="G170" s="39">
        <v>0</v>
      </c>
      <c r="H170" s="44">
        <v>0</v>
      </c>
      <c r="I170" s="44"/>
      <c r="J170" s="44">
        <v>0</v>
      </c>
      <c r="K170" s="44">
        <v>0</v>
      </c>
    </row>
    <row r="171" spans="1:11" ht="25.5">
      <c r="A171" s="46"/>
      <c r="B171" s="57"/>
      <c r="C171" s="55"/>
      <c r="D171" s="11" t="s">
        <v>4</v>
      </c>
      <c r="E171" s="38">
        <f t="shared" si="9"/>
        <v>0</v>
      </c>
      <c r="F171" s="39">
        <v>0</v>
      </c>
      <c r="G171" s="39">
        <v>0</v>
      </c>
      <c r="H171" s="44">
        <v>0</v>
      </c>
      <c r="I171" s="44">
        <v>0</v>
      </c>
      <c r="J171" s="44">
        <v>0</v>
      </c>
      <c r="K171" s="44">
        <v>0</v>
      </c>
    </row>
    <row r="172" spans="1:11" ht="27.75" customHeight="1">
      <c r="A172" s="46"/>
      <c r="B172" s="57"/>
      <c r="C172" s="55"/>
      <c r="D172" s="11" t="s">
        <v>5</v>
      </c>
      <c r="E172" s="38">
        <f t="shared" si="9"/>
        <v>0</v>
      </c>
      <c r="F172" s="39">
        <v>0</v>
      </c>
      <c r="G172" s="39">
        <v>0</v>
      </c>
      <c r="H172" s="44">
        <v>0</v>
      </c>
      <c r="I172" s="44">
        <v>0</v>
      </c>
      <c r="J172" s="44">
        <v>0</v>
      </c>
      <c r="K172" s="44">
        <v>0</v>
      </c>
    </row>
    <row r="173" spans="1:11" ht="27" customHeight="1">
      <c r="A173" s="47"/>
      <c r="B173" s="57"/>
      <c r="C173" s="56"/>
      <c r="D173" s="11" t="s">
        <v>6</v>
      </c>
      <c r="E173" s="38">
        <f t="shared" si="9"/>
        <v>21918</v>
      </c>
      <c r="F173" s="39">
        <v>0</v>
      </c>
      <c r="G173" s="39">
        <v>0</v>
      </c>
      <c r="H173" s="44">
        <v>10959</v>
      </c>
      <c r="I173" s="44">
        <v>10959</v>
      </c>
      <c r="J173" s="44">
        <v>0</v>
      </c>
      <c r="K173" s="44"/>
    </row>
    <row r="174" spans="1:11" ht="24" customHeight="1">
      <c r="A174" s="45">
        <v>3</v>
      </c>
      <c r="B174" s="57" t="s">
        <v>66</v>
      </c>
      <c r="C174" s="54">
        <f>E174+E175+E176+E177</f>
        <v>20000</v>
      </c>
      <c r="D174" s="11" t="s">
        <v>3</v>
      </c>
      <c r="E174" s="38">
        <f>G174+H174+I174+K174</f>
        <v>0</v>
      </c>
      <c r="F174" s="39">
        <v>0</v>
      </c>
      <c r="G174" s="39">
        <v>0</v>
      </c>
      <c r="H174" s="44">
        <v>0</v>
      </c>
      <c r="I174" s="44">
        <v>0</v>
      </c>
      <c r="J174" s="44">
        <v>0</v>
      </c>
      <c r="K174" s="44">
        <v>0</v>
      </c>
    </row>
    <row r="175" spans="1:11" ht="25.5">
      <c r="A175" s="46"/>
      <c r="B175" s="57"/>
      <c r="C175" s="55"/>
      <c r="D175" s="11" t="s">
        <v>4</v>
      </c>
      <c r="E175" s="38">
        <f>G175+H175+I175+K175</f>
        <v>0</v>
      </c>
      <c r="F175" s="39">
        <v>0</v>
      </c>
      <c r="G175" s="39">
        <v>0</v>
      </c>
      <c r="H175" s="44">
        <v>0</v>
      </c>
      <c r="I175" s="44">
        <v>0</v>
      </c>
      <c r="J175" s="44">
        <v>0</v>
      </c>
      <c r="K175" s="44">
        <v>0</v>
      </c>
    </row>
    <row r="176" spans="1:11" ht="25.5">
      <c r="A176" s="46"/>
      <c r="B176" s="57"/>
      <c r="C176" s="55"/>
      <c r="D176" s="11" t="s">
        <v>5</v>
      </c>
      <c r="E176" s="38">
        <f>G176+H176+I176+K176</f>
        <v>0</v>
      </c>
      <c r="F176" s="39">
        <v>0</v>
      </c>
      <c r="G176" s="39">
        <v>0</v>
      </c>
      <c r="H176" s="44">
        <v>0</v>
      </c>
      <c r="I176" s="44">
        <v>0</v>
      </c>
      <c r="J176" s="44">
        <v>0</v>
      </c>
      <c r="K176" s="44">
        <v>0</v>
      </c>
    </row>
    <row r="177" spans="1:11" ht="25.5">
      <c r="A177" s="47"/>
      <c r="B177" s="57"/>
      <c r="C177" s="56"/>
      <c r="D177" s="11" t="s">
        <v>6</v>
      </c>
      <c r="E177" s="38">
        <f>G177+H177+I177+K177</f>
        <v>20000</v>
      </c>
      <c r="F177" s="39">
        <v>0</v>
      </c>
      <c r="G177" s="39">
        <v>0</v>
      </c>
      <c r="H177" s="44">
        <v>20000</v>
      </c>
      <c r="I177" s="44">
        <v>0</v>
      </c>
      <c r="J177" s="44">
        <v>0</v>
      </c>
      <c r="K177" s="44">
        <v>0</v>
      </c>
    </row>
    <row r="178" spans="1:11" ht="25.5" customHeight="1">
      <c r="A178" s="45">
        <v>4</v>
      </c>
      <c r="B178" s="57" t="s">
        <v>13</v>
      </c>
      <c r="C178" s="54">
        <f>E178+E179+E180+E181</f>
        <v>53736</v>
      </c>
      <c r="D178" s="11" t="s">
        <v>3</v>
      </c>
      <c r="E178" s="38">
        <f t="shared" si="9"/>
        <v>0</v>
      </c>
      <c r="F178" s="39">
        <v>0</v>
      </c>
      <c r="G178" s="39">
        <v>0</v>
      </c>
      <c r="H178" s="44">
        <v>0</v>
      </c>
      <c r="I178" s="44">
        <v>0</v>
      </c>
      <c r="J178" s="44">
        <v>0</v>
      </c>
      <c r="K178" s="44">
        <v>0</v>
      </c>
    </row>
    <row r="179" spans="1:11" ht="24.75" customHeight="1">
      <c r="A179" s="46"/>
      <c r="B179" s="57"/>
      <c r="C179" s="55"/>
      <c r="D179" s="11" t="s">
        <v>4</v>
      </c>
      <c r="E179" s="38">
        <f t="shared" si="9"/>
        <v>0</v>
      </c>
      <c r="F179" s="39">
        <v>0</v>
      </c>
      <c r="G179" s="39">
        <v>0</v>
      </c>
      <c r="H179" s="44">
        <v>0</v>
      </c>
      <c r="I179" s="44">
        <v>0</v>
      </c>
      <c r="J179" s="44">
        <v>0</v>
      </c>
      <c r="K179" s="44">
        <v>0</v>
      </c>
    </row>
    <row r="180" spans="1:11" ht="25.5">
      <c r="A180" s="46"/>
      <c r="B180" s="57"/>
      <c r="C180" s="55"/>
      <c r="D180" s="11" t="s">
        <v>5</v>
      </c>
      <c r="E180" s="38">
        <f t="shared" si="9"/>
        <v>0</v>
      </c>
      <c r="F180" s="39">
        <v>0</v>
      </c>
      <c r="G180" s="39">
        <v>0</v>
      </c>
      <c r="H180" s="44">
        <v>0</v>
      </c>
      <c r="I180" s="44">
        <v>0</v>
      </c>
      <c r="J180" s="44">
        <v>0</v>
      </c>
      <c r="K180" s="44">
        <v>0</v>
      </c>
    </row>
    <row r="181" spans="1:11" ht="25.5">
      <c r="A181" s="47"/>
      <c r="B181" s="57"/>
      <c r="C181" s="56"/>
      <c r="D181" s="11" t="s">
        <v>6</v>
      </c>
      <c r="E181" s="38">
        <f t="shared" si="9"/>
        <v>53736</v>
      </c>
      <c r="F181" s="39">
        <v>0</v>
      </c>
      <c r="G181" s="39">
        <v>0</v>
      </c>
      <c r="H181" s="44">
        <v>0</v>
      </c>
      <c r="I181" s="44">
        <v>53736</v>
      </c>
      <c r="J181" s="44">
        <v>0</v>
      </c>
      <c r="K181" s="44">
        <v>0</v>
      </c>
    </row>
    <row r="182" spans="1:45" s="8" customFormat="1" ht="25.5">
      <c r="A182" s="45">
        <v>5</v>
      </c>
      <c r="B182" s="57" t="s">
        <v>46</v>
      </c>
      <c r="C182" s="54">
        <f>E182+E183+E184+E185</f>
        <v>100000</v>
      </c>
      <c r="D182" s="11" t="s">
        <v>3</v>
      </c>
      <c r="E182" s="38">
        <f aca="true" t="shared" si="10" ref="E182:E189">G182+H182+I182+K182</f>
        <v>0</v>
      </c>
      <c r="F182" s="39">
        <v>0</v>
      </c>
      <c r="G182" s="39">
        <v>0</v>
      </c>
      <c r="H182" s="44">
        <v>0</v>
      </c>
      <c r="I182" s="44">
        <v>0</v>
      </c>
      <c r="J182" s="44">
        <v>0</v>
      </c>
      <c r="K182" s="44">
        <v>0</v>
      </c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</row>
    <row r="183" spans="1:45" s="8" customFormat="1" ht="25.5">
      <c r="A183" s="46"/>
      <c r="B183" s="57"/>
      <c r="C183" s="55"/>
      <c r="D183" s="11" t="s">
        <v>4</v>
      </c>
      <c r="E183" s="38">
        <f t="shared" si="10"/>
        <v>0</v>
      </c>
      <c r="F183" s="39">
        <v>0</v>
      </c>
      <c r="G183" s="39">
        <v>0</v>
      </c>
      <c r="H183" s="44">
        <v>0</v>
      </c>
      <c r="I183" s="44">
        <v>0</v>
      </c>
      <c r="J183" s="44">
        <v>0</v>
      </c>
      <c r="K183" s="44">
        <v>0</v>
      </c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</row>
    <row r="184" spans="1:45" s="8" customFormat="1" ht="25.5">
      <c r="A184" s="46"/>
      <c r="B184" s="57"/>
      <c r="C184" s="55"/>
      <c r="D184" s="11" t="s">
        <v>5</v>
      </c>
      <c r="E184" s="38">
        <f t="shared" si="10"/>
        <v>0</v>
      </c>
      <c r="F184" s="39">
        <v>0</v>
      </c>
      <c r="G184" s="39">
        <v>0</v>
      </c>
      <c r="H184" s="44">
        <v>0</v>
      </c>
      <c r="I184" s="44">
        <v>0</v>
      </c>
      <c r="J184" s="44">
        <v>0</v>
      </c>
      <c r="K184" s="44">
        <v>0</v>
      </c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</row>
    <row r="185" spans="1:45" s="8" customFormat="1" ht="25.5">
      <c r="A185" s="47"/>
      <c r="B185" s="57"/>
      <c r="C185" s="56"/>
      <c r="D185" s="11" t="s">
        <v>6</v>
      </c>
      <c r="E185" s="38">
        <f t="shared" si="10"/>
        <v>100000</v>
      </c>
      <c r="F185" s="39">
        <v>0</v>
      </c>
      <c r="G185" s="39">
        <v>0</v>
      </c>
      <c r="H185" s="44">
        <v>0</v>
      </c>
      <c r="I185" s="44">
        <v>100000</v>
      </c>
      <c r="J185" s="44">
        <v>0</v>
      </c>
      <c r="K185" s="44">
        <v>0</v>
      </c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</row>
    <row r="186" spans="1:45" s="8" customFormat="1" ht="25.5" hidden="1">
      <c r="A186" s="45">
        <v>6</v>
      </c>
      <c r="B186" s="57" t="s">
        <v>67</v>
      </c>
      <c r="C186" s="54">
        <f>E186+E187+E188+E189</f>
        <v>0</v>
      </c>
      <c r="D186" s="11" t="s">
        <v>3</v>
      </c>
      <c r="E186" s="32">
        <f t="shared" si="10"/>
        <v>0</v>
      </c>
      <c r="F186" s="32"/>
      <c r="G186" s="33">
        <v>0</v>
      </c>
      <c r="H186" s="36">
        <v>0</v>
      </c>
      <c r="I186" s="36">
        <v>0</v>
      </c>
      <c r="J186" s="36">
        <v>0</v>
      </c>
      <c r="K186" s="36">
        <v>0</v>
      </c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</row>
    <row r="187" spans="1:45" s="8" customFormat="1" ht="25.5" hidden="1">
      <c r="A187" s="46"/>
      <c r="B187" s="57"/>
      <c r="C187" s="55"/>
      <c r="D187" s="11" t="s">
        <v>4</v>
      </c>
      <c r="E187" s="32">
        <f t="shared" si="10"/>
        <v>0</v>
      </c>
      <c r="F187" s="32"/>
      <c r="G187" s="33">
        <v>0</v>
      </c>
      <c r="H187" s="36">
        <v>0</v>
      </c>
      <c r="I187" s="36">
        <v>0</v>
      </c>
      <c r="J187" s="36">
        <v>0</v>
      </c>
      <c r="K187" s="36">
        <v>0</v>
      </c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</row>
    <row r="188" spans="1:45" s="8" customFormat="1" ht="25.5" hidden="1">
      <c r="A188" s="46"/>
      <c r="B188" s="57"/>
      <c r="C188" s="55"/>
      <c r="D188" s="11" t="s">
        <v>5</v>
      </c>
      <c r="E188" s="32">
        <f t="shared" si="10"/>
        <v>0</v>
      </c>
      <c r="F188" s="32"/>
      <c r="G188" s="33">
        <v>0</v>
      </c>
      <c r="H188" s="36">
        <v>0</v>
      </c>
      <c r="I188" s="36">
        <v>0</v>
      </c>
      <c r="J188" s="36">
        <v>0</v>
      </c>
      <c r="K188" s="36">
        <v>0</v>
      </c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</row>
    <row r="189" spans="1:45" s="8" customFormat="1" ht="25.5" hidden="1">
      <c r="A189" s="47"/>
      <c r="B189" s="57"/>
      <c r="C189" s="56"/>
      <c r="D189" s="11" t="s">
        <v>6</v>
      </c>
      <c r="E189" s="32">
        <f t="shared" si="10"/>
        <v>0</v>
      </c>
      <c r="F189" s="32"/>
      <c r="G189" s="33">
        <v>0</v>
      </c>
      <c r="H189" s="36"/>
      <c r="I189" s="36"/>
      <c r="J189" s="36">
        <v>0</v>
      </c>
      <c r="K189" s="36">
        <v>0</v>
      </c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</row>
    <row r="190" spans="1:11" ht="25.5" customHeight="1">
      <c r="A190" s="97" t="s">
        <v>68</v>
      </c>
      <c r="B190" s="98"/>
      <c r="C190" s="54">
        <f>E190+E191+E192+E193</f>
        <v>695654</v>
      </c>
      <c r="D190" s="11" t="s">
        <v>3</v>
      </c>
      <c r="E190" s="35">
        <f>G190+H190+I190+K190+J190+F190</f>
        <v>0</v>
      </c>
      <c r="F190" s="35">
        <f>F182+F178+F174+F170+F166</f>
        <v>0</v>
      </c>
      <c r="G190" s="34">
        <f aca="true" t="shared" si="11" ref="G190:K193">G166+G170+G174+G178+G182+G186</f>
        <v>0</v>
      </c>
      <c r="H190" s="34">
        <f t="shared" si="11"/>
        <v>0</v>
      </c>
      <c r="I190" s="34">
        <f t="shared" si="11"/>
        <v>0</v>
      </c>
      <c r="J190" s="34">
        <f t="shared" si="11"/>
        <v>0</v>
      </c>
      <c r="K190" s="34">
        <f t="shared" si="11"/>
        <v>0</v>
      </c>
    </row>
    <row r="191" spans="1:11" ht="25.5">
      <c r="A191" s="99"/>
      <c r="B191" s="100"/>
      <c r="C191" s="55"/>
      <c r="D191" s="11" t="s">
        <v>4</v>
      </c>
      <c r="E191" s="35">
        <f>G191+H191+I191+K191+J191+F191</f>
        <v>0</v>
      </c>
      <c r="F191" s="35">
        <f>F183+F179+F175+F171+F167</f>
        <v>0</v>
      </c>
      <c r="G191" s="34">
        <f t="shared" si="11"/>
        <v>0</v>
      </c>
      <c r="H191" s="34">
        <f t="shared" si="11"/>
        <v>0</v>
      </c>
      <c r="I191" s="34">
        <f t="shared" si="11"/>
        <v>0</v>
      </c>
      <c r="J191" s="34">
        <f t="shared" si="11"/>
        <v>0</v>
      </c>
      <c r="K191" s="34">
        <f t="shared" si="11"/>
        <v>0</v>
      </c>
    </row>
    <row r="192" spans="1:11" ht="25.5">
      <c r="A192" s="99"/>
      <c r="B192" s="100"/>
      <c r="C192" s="55"/>
      <c r="D192" s="11" t="s">
        <v>5</v>
      </c>
      <c r="E192" s="35">
        <f>G192+H192+I192+K192+J192+F192</f>
        <v>0</v>
      </c>
      <c r="F192" s="35">
        <f>F184+F180+F176+F172+F168</f>
        <v>0</v>
      </c>
      <c r="G192" s="34">
        <f t="shared" si="11"/>
        <v>0</v>
      </c>
      <c r="H192" s="34">
        <f t="shared" si="11"/>
        <v>0</v>
      </c>
      <c r="I192" s="34">
        <f t="shared" si="11"/>
        <v>0</v>
      </c>
      <c r="J192" s="34">
        <f t="shared" si="11"/>
        <v>0</v>
      </c>
      <c r="K192" s="34">
        <f t="shared" si="11"/>
        <v>0</v>
      </c>
    </row>
    <row r="193" spans="1:11" ht="25.5">
      <c r="A193" s="101"/>
      <c r="B193" s="102"/>
      <c r="C193" s="56"/>
      <c r="D193" s="11" t="s">
        <v>6</v>
      </c>
      <c r="E193" s="35">
        <f>G193+H193+I193+K193+J193+F193</f>
        <v>695654</v>
      </c>
      <c r="F193" s="35">
        <f>F185+F181+F177+F173+F169</f>
        <v>0</v>
      </c>
      <c r="G193" s="34">
        <f t="shared" si="11"/>
        <v>0</v>
      </c>
      <c r="H193" s="34">
        <f>H185+H181+H177+H173+H169</f>
        <v>230959</v>
      </c>
      <c r="I193" s="34">
        <f t="shared" si="11"/>
        <v>464695</v>
      </c>
      <c r="J193" s="34">
        <f t="shared" si="11"/>
        <v>0</v>
      </c>
      <c r="K193" s="34">
        <f t="shared" si="11"/>
        <v>0</v>
      </c>
    </row>
    <row r="194" spans="1:11" ht="12.75">
      <c r="A194" s="103" t="s">
        <v>20</v>
      </c>
      <c r="B194" s="104"/>
      <c r="C194" s="104"/>
      <c r="D194" s="104"/>
      <c r="E194" s="104"/>
      <c r="F194" s="104"/>
      <c r="G194" s="104"/>
      <c r="H194" s="104"/>
      <c r="I194" s="104"/>
      <c r="J194" s="104"/>
      <c r="K194" s="105"/>
    </row>
    <row r="195" spans="1:11" ht="25.5" customHeight="1">
      <c r="A195" s="45">
        <v>1</v>
      </c>
      <c r="B195" s="57" t="s">
        <v>56</v>
      </c>
      <c r="C195" s="54">
        <f>E195+E196+E197+E198</f>
        <v>75200</v>
      </c>
      <c r="D195" s="11" t="s">
        <v>3</v>
      </c>
      <c r="E195" s="38">
        <f aca="true" t="shared" si="12" ref="E195:E217">G195+H195+I195+K195</f>
        <v>0</v>
      </c>
      <c r="F195" s="39">
        <v>0</v>
      </c>
      <c r="G195" s="39">
        <v>0</v>
      </c>
      <c r="H195" s="39">
        <v>0</v>
      </c>
      <c r="I195" s="39">
        <v>0</v>
      </c>
      <c r="J195" s="39">
        <v>0</v>
      </c>
      <c r="K195" s="39">
        <v>0</v>
      </c>
    </row>
    <row r="196" spans="1:11" ht="25.5">
      <c r="A196" s="46"/>
      <c r="B196" s="57"/>
      <c r="C196" s="55"/>
      <c r="D196" s="11" t="s">
        <v>4</v>
      </c>
      <c r="E196" s="38">
        <f t="shared" si="12"/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</row>
    <row r="197" spans="1:11" ht="25.5">
      <c r="A197" s="46"/>
      <c r="B197" s="57"/>
      <c r="C197" s="55"/>
      <c r="D197" s="11" t="s">
        <v>5</v>
      </c>
      <c r="E197" s="38">
        <f>G197+H197+I197+K197+F197</f>
        <v>824.26</v>
      </c>
      <c r="F197" s="39">
        <v>811.26</v>
      </c>
      <c r="G197" s="39">
        <v>13</v>
      </c>
      <c r="H197" s="39">
        <v>0</v>
      </c>
      <c r="I197" s="39">
        <v>0</v>
      </c>
      <c r="J197" s="39">
        <v>0</v>
      </c>
      <c r="K197" s="39">
        <v>0</v>
      </c>
    </row>
    <row r="198" spans="1:11" ht="25.5">
      <c r="A198" s="47"/>
      <c r="B198" s="57"/>
      <c r="C198" s="56"/>
      <c r="D198" s="11" t="s">
        <v>6</v>
      </c>
      <c r="E198" s="38">
        <f>G198+H198+I198+K198+F198</f>
        <v>74375.74</v>
      </c>
      <c r="F198" s="39">
        <v>1360</v>
      </c>
      <c r="G198" s="39">
        <v>0</v>
      </c>
      <c r="H198" s="39">
        <v>73015.74</v>
      </c>
      <c r="I198" s="39">
        <v>0</v>
      </c>
      <c r="J198" s="39">
        <v>0</v>
      </c>
      <c r="K198" s="39">
        <v>0</v>
      </c>
    </row>
    <row r="199" spans="1:11" ht="39.75" customHeight="1">
      <c r="A199" s="45">
        <v>2</v>
      </c>
      <c r="B199" s="57" t="s">
        <v>54</v>
      </c>
      <c r="C199" s="54">
        <f>E199+E200+E201+E202</f>
        <v>51875.89</v>
      </c>
      <c r="D199" s="11" t="s">
        <v>3</v>
      </c>
      <c r="E199" s="38">
        <f t="shared" si="12"/>
        <v>0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39">
        <v>0</v>
      </c>
    </row>
    <row r="200" spans="1:11" ht="43.5" customHeight="1">
      <c r="A200" s="46"/>
      <c r="B200" s="57"/>
      <c r="C200" s="55"/>
      <c r="D200" s="11" t="s">
        <v>4</v>
      </c>
      <c r="E200" s="38">
        <f t="shared" si="12"/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</row>
    <row r="201" spans="1:11" ht="34.5" customHeight="1">
      <c r="A201" s="46"/>
      <c r="B201" s="57"/>
      <c r="C201" s="55"/>
      <c r="D201" s="11" t="s">
        <v>5</v>
      </c>
      <c r="E201" s="38">
        <f t="shared" si="12"/>
        <v>0</v>
      </c>
      <c r="F201" s="39">
        <v>0</v>
      </c>
      <c r="G201" s="39">
        <v>0</v>
      </c>
      <c r="H201" s="39">
        <v>0</v>
      </c>
      <c r="I201" s="39">
        <v>0</v>
      </c>
      <c r="J201" s="39">
        <v>0</v>
      </c>
      <c r="K201" s="39">
        <v>0</v>
      </c>
    </row>
    <row r="202" spans="1:11" ht="48.75" customHeight="1">
      <c r="A202" s="47"/>
      <c r="B202" s="57"/>
      <c r="C202" s="56"/>
      <c r="D202" s="11" t="s">
        <v>6</v>
      </c>
      <c r="E202" s="38">
        <f>G202+H202+I202+K202+F202</f>
        <v>51875.89</v>
      </c>
      <c r="F202" s="39">
        <v>22299.96</v>
      </c>
      <c r="G202" s="39">
        <v>29575.93</v>
      </c>
      <c r="H202" s="39">
        <v>0</v>
      </c>
      <c r="I202" s="39">
        <v>0</v>
      </c>
      <c r="J202" s="39">
        <v>0</v>
      </c>
      <c r="K202" s="39">
        <v>0</v>
      </c>
    </row>
    <row r="203" spans="1:11" ht="39.75" customHeight="1">
      <c r="A203" s="45">
        <v>3</v>
      </c>
      <c r="B203" s="57" t="s">
        <v>55</v>
      </c>
      <c r="C203" s="54">
        <f>E203+E204+E205+E206</f>
        <v>500000</v>
      </c>
      <c r="D203" s="11" t="s">
        <v>3</v>
      </c>
      <c r="E203" s="38">
        <f t="shared" si="12"/>
        <v>0</v>
      </c>
      <c r="F203" s="39">
        <v>0</v>
      </c>
      <c r="G203" s="39">
        <v>0</v>
      </c>
      <c r="H203" s="39">
        <v>0</v>
      </c>
      <c r="I203" s="39">
        <v>0</v>
      </c>
      <c r="J203" s="39">
        <v>0</v>
      </c>
      <c r="K203" s="39">
        <v>0</v>
      </c>
    </row>
    <row r="204" spans="1:11" ht="47.25" customHeight="1">
      <c r="A204" s="46"/>
      <c r="B204" s="57"/>
      <c r="C204" s="55"/>
      <c r="D204" s="11" t="s">
        <v>4</v>
      </c>
      <c r="E204" s="38">
        <f t="shared" si="12"/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</row>
    <row r="205" spans="1:11" ht="34.5" customHeight="1">
      <c r="A205" s="46"/>
      <c r="B205" s="57"/>
      <c r="C205" s="55"/>
      <c r="D205" s="11" t="s">
        <v>5</v>
      </c>
      <c r="E205" s="38">
        <f t="shared" si="12"/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</row>
    <row r="206" spans="1:11" ht="42" customHeight="1">
      <c r="A206" s="47"/>
      <c r="B206" s="57"/>
      <c r="C206" s="56"/>
      <c r="D206" s="11" t="s">
        <v>6</v>
      </c>
      <c r="E206" s="38">
        <f>G206+H206+I206+J206</f>
        <v>500000</v>
      </c>
      <c r="F206" s="39">
        <v>0</v>
      </c>
      <c r="G206" s="39">
        <v>1812.21</v>
      </c>
      <c r="H206" s="39">
        <v>23179.57</v>
      </c>
      <c r="I206" s="39">
        <v>237504.11</v>
      </c>
      <c r="J206" s="39">
        <v>237504.11</v>
      </c>
      <c r="K206" s="39">
        <v>0</v>
      </c>
    </row>
    <row r="207" spans="1:11" ht="25.5" customHeight="1">
      <c r="A207" s="45">
        <v>4</v>
      </c>
      <c r="B207" s="57" t="s">
        <v>14</v>
      </c>
      <c r="C207" s="54">
        <f>E207+E208+E209+E210</f>
        <v>42224</v>
      </c>
      <c r="D207" s="11" t="s">
        <v>3</v>
      </c>
      <c r="E207" s="38">
        <f t="shared" si="12"/>
        <v>0</v>
      </c>
      <c r="F207" s="39">
        <v>0</v>
      </c>
      <c r="G207" s="39">
        <v>0</v>
      </c>
      <c r="H207" s="39">
        <v>0</v>
      </c>
      <c r="I207" s="39">
        <v>0</v>
      </c>
      <c r="J207" s="39">
        <v>0</v>
      </c>
      <c r="K207" s="39">
        <v>0</v>
      </c>
    </row>
    <row r="208" spans="1:11" ht="30.75" customHeight="1">
      <c r="A208" s="46"/>
      <c r="B208" s="57"/>
      <c r="C208" s="55"/>
      <c r="D208" s="11" t="s">
        <v>4</v>
      </c>
      <c r="E208" s="38">
        <f t="shared" si="12"/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</row>
    <row r="209" spans="1:11" ht="25.5">
      <c r="A209" s="46"/>
      <c r="B209" s="57"/>
      <c r="C209" s="55"/>
      <c r="D209" s="11" t="s">
        <v>5</v>
      </c>
      <c r="E209" s="38">
        <f t="shared" si="12"/>
        <v>0</v>
      </c>
      <c r="F209" s="39">
        <v>0</v>
      </c>
      <c r="G209" s="39">
        <v>0</v>
      </c>
      <c r="H209" s="39">
        <v>0</v>
      </c>
      <c r="I209" s="39">
        <v>0</v>
      </c>
      <c r="J209" s="39">
        <v>0</v>
      </c>
      <c r="K209" s="39">
        <v>0</v>
      </c>
    </row>
    <row r="210" spans="1:11" ht="25.5">
      <c r="A210" s="47"/>
      <c r="B210" s="57"/>
      <c r="C210" s="56"/>
      <c r="D210" s="11" t="s">
        <v>6</v>
      </c>
      <c r="E210" s="38">
        <f>I210+J210</f>
        <v>42224</v>
      </c>
      <c r="F210" s="39">
        <v>0</v>
      </c>
      <c r="G210" s="39">
        <v>0</v>
      </c>
      <c r="H210" s="39">
        <v>0</v>
      </c>
      <c r="I210" s="39">
        <v>20192.2</v>
      </c>
      <c r="J210" s="39">
        <v>22031.8</v>
      </c>
      <c r="K210" s="39">
        <v>0</v>
      </c>
    </row>
    <row r="211" spans="1:11" ht="25.5" customHeight="1">
      <c r="A211" s="45">
        <v>5</v>
      </c>
      <c r="B211" s="57" t="s">
        <v>29</v>
      </c>
      <c r="C211" s="54">
        <f>E211+E212+E213+E214</f>
        <v>187086.2</v>
      </c>
      <c r="D211" s="11" t="s">
        <v>3</v>
      </c>
      <c r="E211" s="38">
        <f>G211+H211+I211+K211+F211</f>
        <v>78576.2</v>
      </c>
      <c r="F211" s="39">
        <v>32685</v>
      </c>
      <c r="G211" s="39">
        <v>45891.2</v>
      </c>
      <c r="H211" s="39">
        <v>0</v>
      </c>
      <c r="I211" s="39">
        <v>0</v>
      </c>
      <c r="J211" s="39">
        <v>0</v>
      </c>
      <c r="K211" s="39">
        <v>0</v>
      </c>
    </row>
    <row r="212" spans="1:11" ht="24.75" customHeight="1">
      <c r="A212" s="46"/>
      <c r="B212" s="57"/>
      <c r="C212" s="55"/>
      <c r="D212" s="11" t="s">
        <v>4</v>
      </c>
      <c r="E212" s="38">
        <f t="shared" si="12"/>
        <v>0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</row>
    <row r="213" spans="1:11" ht="25.5">
      <c r="A213" s="46"/>
      <c r="B213" s="57"/>
      <c r="C213" s="55"/>
      <c r="D213" s="11" t="s">
        <v>5</v>
      </c>
      <c r="E213" s="38">
        <f>G213+H213+I213+K213+F213</f>
        <v>108510</v>
      </c>
      <c r="F213" s="39">
        <v>105000</v>
      </c>
      <c r="G213" s="39">
        <v>3510</v>
      </c>
      <c r="H213" s="39">
        <v>0</v>
      </c>
      <c r="I213" s="39">
        <v>0</v>
      </c>
      <c r="J213" s="39">
        <v>0</v>
      </c>
      <c r="K213" s="39">
        <v>0</v>
      </c>
    </row>
    <row r="214" spans="1:11" ht="21" customHeight="1">
      <c r="A214" s="47"/>
      <c r="B214" s="57"/>
      <c r="C214" s="56"/>
      <c r="D214" s="11" t="s">
        <v>6</v>
      </c>
      <c r="E214" s="38">
        <f t="shared" si="12"/>
        <v>0</v>
      </c>
      <c r="F214" s="39">
        <v>0</v>
      </c>
      <c r="G214" s="39">
        <v>0</v>
      </c>
      <c r="H214" s="39">
        <v>0</v>
      </c>
      <c r="I214" s="39">
        <v>0</v>
      </c>
      <c r="J214" s="39">
        <v>0</v>
      </c>
      <c r="K214" s="39">
        <v>0</v>
      </c>
    </row>
    <row r="215" spans="1:11" ht="25.5" customHeight="1">
      <c r="A215" s="59">
        <v>6</v>
      </c>
      <c r="B215" s="57" t="s">
        <v>26</v>
      </c>
      <c r="C215" s="54">
        <f>E215+E216+E217+E218</f>
        <v>300000</v>
      </c>
      <c r="D215" s="11" t="s">
        <v>3</v>
      </c>
      <c r="E215" s="38">
        <f t="shared" si="12"/>
        <v>0</v>
      </c>
      <c r="F215" s="39">
        <v>0</v>
      </c>
      <c r="G215" s="38">
        <f aca="true" t="shared" si="13" ref="G215:H217">H215+I215+J215+L215</f>
        <v>0</v>
      </c>
      <c r="H215" s="38">
        <f t="shared" si="13"/>
        <v>0</v>
      </c>
      <c r="I215" s="39">
        <v>0</v>
      </c>
      <c r="J215" s="39"/>
      <c r="K215" s="39">
        <v>0</v>
      </c>
    </row>
    <row r="216" spans="1:11" ht="21.75" customHeight="1">
      <c r="A216" s="60"/>
      <c r="B216" s="57"/>
      <c r="C216" s="55"/>
      <c r="D216" s="11" t="s">
        <v>4</v>
      </c>
      <c r="E216" s="38">
        <f t="shared" si="12"/>
        <v>0</v>
      </c>
      <c r="F216" s="39">
        <v>0</v>
      </c>
      <c r="G216" s="38">
        <f t="shared" si="13"/>
        <v>0</v>
      </c>
      <c r="H216" s="38">
        <f t="shared" si="13"/>
        <v>0</v>
      </c>
      <c r="I216" s="39">
        <v>0</v>
      </c>
      <c r="J216" s="39"/>
      <c r="K216" s="39">
        <v>0</v>
      </c>
    </row>
    <row r="217" spans="1:11" ht="21.75" customHeight="1">
      <c r="A217" s="60"/>
      <c r="B217" s="57"/>
      <c r="C217" s="55"/>
      <c r="D217" s="11" t="s">
        <v>5</v>
      </c>
      <c r="E217" s="38">
        <f t="shared" si="12"/>
        <v>0</v>
      </c>
      <c r="F217" s="39">
        <v>0</v>
      </c>
      <c r="G217" s="38">
        <f t="shared" si="13"/>
        <v>0</v>
      </c>
      <c r="H217" s="38">
        <f t="shared" si="13"/>
        <v>0</v>
      </c>
      <c r="I217" s="39">
        <v>0</v>
      </c>
      <c r="J217" s="39"/>
      <c r="K217" s="39">
        <v>0</v>
      </c>
    </row>
    <row r="218" spans="1:11" ht="25.5">
      <c r="A218" s="61"/>
      <c r="B218" s="57"/>
      <c r="C218" s="56"/>
      <c r="D218" s="11" t="s">
        <v>6</v>
      </c>
      <c r="E218" s="38">
        <f>H218+I218+J218+K218</f>
        <v>300000</v>
      </c>
      <c r="F218" s="39">
        <v>0</v>
      </c>
      <c r="G218" s="39">
        <v>0</v>
      </c>
      <c r="H218" s="39"/>
      <c r="I218" s="39">
        <v>300000</v>
      </c>
      <c r="J218" s="39"/>
      <c r="K218" s="39">
        <v>0</v>
      </c>
    </row>
    <row r="219" spans="1:11" ht="23.25" customHeight="1">
      <c r="A219" s="45">
        <v>7</v>
      </c>
      <c r="B219" s="57" t="s">
        <v>22</v>
      </c>
      <c r="C219" s="54">
        <f>E219+E220+E221+E222</f>
        <v>36560</v>
      </c>
      <c r="D219" s="11" t="s">
        <v>3</v>
      </c>
      <c r="E219" s="38">
        <f aca="true" t="shared" si="14" ref="E219:E230">G219+H219+I219+K219</f>
        <v>0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39">
        <v>0</v>
      </c>
    </row>
    <row r="220" spans="1:11" ht="27" customHeight="1">
      <c r="A220" s="46"/>
      <c r="B220" s="57"/>
      <c r="C220" s="55"/>
      <c r="D220" s="11" t="s">
        <v>4</v>
      </c>
      <c r="E220" s="38">
        <f t="shared" si="14"/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</row>
    <row r="221" spans="1:11" ht="22.5" customHeight="1">
      <c r="A221" s="46"/>
      <c r="B221" s="57"/>
      <c r="C221" s="55"/>
      <c r="D221" s="11" t="s">
        <v>5</v>
      </c>
      <c r="E221" s="38">
        <f t="shared" si="14"/>
        <v>0</v>
      </c>
      <c r="F221" s="39">
        <v>0</v>
      </c>
      <c r="G221" s="39">
        <v>0</v>
      </c>
      <c r="H221" s="39">
        <v>0</v>
      </c>
      <c r="I221" s="39">
        <v>0</v>
      </c>
      <c r="J221" s="39">
        <v>0</v>
      </c>
      <c r="K221" s="39">
        <v>0</v>
      </c>
    </row>
    <row r="222" spans="1:11" ht="21.75" customHeight="1">
      <c r="A222" s="47"/>
      <c r="B222" s="57"/>
      <c r="C222" s="56"/>
      <c r="D222" s="11" t="s">
        <v>6</v>
      </c>
      <c r="E222" s="38">
        <f t="shared" si="14"/>
        <v>36560</v>
      </c>
      <c r="F222" s="39">
        <v>0</v>
      </c>
      <c r="G222" s="39">
        <v>4325.77</v>
      </c>
      <c r="H222" s="39">
        <v>9577.65</v>
      </c>
      <c r="I222" s="39">
        <v>22656.58</v>
      </c>
      <c r="J222" s="39">
        <v>0</v>
      </c>
      <c r="K222" s="39">
        <v>0</v>
      </c>
    </row>
    <row r="223" spans="1:11" ht="25.5">
      <c r="A223" s="45">
        <v>8</v>
      </c>
      <c r="B223" s="57" t="s">
        <v>49</v>
      </c>
      <c r="C223" s="54">
        <f>E223+E224+E225+E226</f>
        <v>15379</v>
      </c>
      <c r="D223" s="11" t="s">
        <v>3</v>
      </c>
      <c r="E223" s="38">
        <f t="shared" si="14"/>
        <v>0</v>
      </c>
      <c r="F223" s="39">
        <v>0</v>
      </c>
      <c r="G223" s="39">
        <v>0</v>
      </c>
      <c r="H223" s="39">
        <v>0</v>
      </c>
      <c r="I223" s="39">
        <v>0</v>
      </c>
      <c r="J223" s="39">
        <v>0</v>
      </c>
      <c r="K223" s="39">
        <v>0</v>
      </c>
    </row>
    <row r="224" spans="1:11" ht="25.5">
      <c r="A224" s="46"/>
      <c r="B224" s="57"/>
      <c r="C224" s="55"/>
      <c r="D224" s="11" t="s">
        <v>4</v>
      </c>
      <c r="E224" s="38">
        <f t="shared" si="14"/>
        <v>0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</row>
    <row r="225" spans="1:11" ht="25.5">
      <c r="A225" s="46"/>
      <c r="B225" s="57"/>
      <c r="C225" s="55"/>
      <c r="D225" s="11" t="s">
        <v>5</v>
      </c>
      <c r="E225" s="38">
        <f t="shared" si="14"/>
        <v>0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</row>
    <row r="226" spans="1:11" ht="25.5">
      <c r="A226" s="47"/>
      <c r="B226" s="57"/>
      <c r="C226" s="56"/>
      <c r="D226" s="11" t="s">
        <v>6</v>
      </c>
      <c r="E226" s="38">
        <f t="shared" si="14"/>
        <v>15379</v>
      </c>
      <c r="F226" s="39">
        <v>0</v>
      </c>
      <c r="G226" s="39">
        <v>0</v>
      </c>
      <c r="H226" s="39"/>
      <c r="I226" s="39">
        <v>15379</v>
      </c>
      <c r="J226" s="39">
        <v>0</v>
      </c>
      <c r="K226" s="39">
        <v>0</v>
      </c>
    </row>
    <row r="227" spans="1:11" ht="25.5" customHeight="1">
      <c r="A227" s="45">
        <v>9</v>
      </c>
      <c r="B227" s="48" t="s">
        <v>27</v>
      </c>
      <c r="C227" s="51">
        <f>E227+E228+E229+E230</f>
        <v>3086.4</v>
      </c>
      <c r="D227" s="11" t="s">
        <v>3</v>
      </c>
      <c r="E227" s="38">
        <f t="shared" si="14"/>
        <v>0</v>
      </c>
      <c r="F227" s="39">
        <v>0</v>
      </c>
      <c r="G227" s="38">
        <f aca="true" t="shared" si="15" ref="G227:H230">H227+I227+J227+L227</f>
        <v>0</v>
      </c>
      <c r="H227" s="38">
        <f t="shared" si="15"/>
        <v>0</v>
      </c>
      <c r="I227" s="39">
        <v>0</v>
      </c>
      <c r="J227" s="39">
        <v>0</v>
      </c>
      <c r="K227" s="39">
        <v>0</v>
      </c>
    </row>
    <row r="228" spans="1:11" ht="25.5">
      <c r="A228" s="46"/>
      <c r="B228" s="49"/>
      <c r="C228" s="52"/>
      <c r="D228" s="11" t="s">
        <v>4</v>
      </c>
      <c r="E228" s="38">
        <f t="shared" si="14"/>
        <v>0</v>
      </c>
      <c r="F228" s="39">
        <v>0</v>
      </c>
      <c r="G228" s="38">
        <f t="shared" si="15"/>
        <v>0</v>
      </c>
      <c r="H228" s="38">
        <f t="shared" si="15"/>
        <v>0</v>
      </c>
      <c r="I228" s="39">
        <v>0</v>
      </c>
      <c r="J228" s="39">
        <v>0</v>
      </c>
      <c r="K228" s="39">
        <v>0</v>
      </c>
    </row>
    <row r="229" spans="1:11" ht="25.5">
      <c r="A229" s="46"/>
      <c r="B229" s="49"/>
      <c r="C229" s="52"/>
      <c r="D229" s="11" t="s">
        <v>5</v>
      </c>
      <c r="E229" s="38">
        <f t="shared" si="14"/>
        <v>0</v>
      </c>
      <c r="F229" s="39">
        <v>0</v>
      </c>
      <c r="G229" s="38">
        <f t="shared" si="15"/>
        <v>0</v>
      </c>
      <c r="H229" s="38">
        <f t="shared" si="15"/>
        <v>0</v>
      </c>
      <c r="I229" s="39">
        <v>0</v>
      </c>
      <c r="J229" s="39">
        <v>0</v>
      </c>
      <c r="K229" s="39">
        <v>0</v>
      </c>
    </row>
    <row r="230" spans="1:11" ht="25.5">
      <c r="A230" s="47"/>
      <c r="B230" s="50"/>
      <c r="C230" s="53"/>
      <c r="D230" s="11" t="s">
        <v>6</v>
      </c>
      <c r="E230" s="38">
        <f t="shared" si="14"/>
        <v>3086.4</v>
      </c>
      <c r="F230" s="39">
        <v>0</v>
      </c>
      <c r="G230" s="39">
        <v>3086.4</v>
      </c>
      <c r="H230" s="38">
        <f t="shared" si="15"/>
        <v>0</v>
      </c>
      <c r="I230" s="39">
        <v>0</v>
      </c>
      <c r="J230" s="39">
        <v>0</v>
      </c>
      <c r="K230" s="39">
        <v>0</v>
      </c>
    </row>
    <row r="231" spans="1:11" ht="25.5">
      <c r="A231" s="45">
        <v>10</v>
      </c>
      <c r="B231" s="48" t="s">
        <v>78</v>
      </c>
      <c r="C231" s="51">
        <f>E231+E232+E233+E234</f>
        <v>15200</v>
      </c>
      <c r="D231" s="11" t="s">
        <v>3</v>
      </c>
      <c r="E231" s="38">
        <f aca="true" t="shared" si="16" ref="E231:E238">G231+H231+I231+K231</f>
        <v>0</v>
      </c>
      <c r="F231" s="39">
        <v>0</v>
      </c>
      <c r="G231" s="38">
        <f aca="true" t="shared" si="17" ref="G231:H233">H231+I231+J231+L231</f>
        <v>0</v>
      </c>
      <c r="H231" s="38">
        <f t="shared" si="17"/>
        <v>0</v>
      </c>
      <c r="I231" s="39">
        <v>0</v>
      </c>
      <c r="J231" s="39">
        <v>0</v>
      </c>
      <c r="K231" s="39">
        <v>0</v>
      </c>
    </row>
    <row r="232" spans="1:11" ht="25.5">
      <c r="A232" s="46"/>
      <c r="B232" s="49"/>
      <c r="C232" s="52"/>
      <c r="D232" s="11" t="s">
        <v>4</v>
      </c>
      <c r="E232" s="38">
        <f t="shared" si="16"/>
        <v>0</v>
      </c>
      <c r="F232" s="39">
        <v>0</v>
      </c>
      <c r="G232" s="38">
        <f t="shared" si="17"/>
        <v>0</v>
      </c>
      <c r="H232" s="38">
        <f t="shared" si="17"/>
        <v>0</v>
      </c>
      <c r="I232" s="39">
        <v>0</v>
      </c>
      <c r="J232" s="39">
        <v>0</v>
      </c>
      <c r="K232" s="39">
        <v>0</v>
      </c>
    </row>
    <row r="233" spans="1:11" ht="25.5">
      <c r="A233" s="46"/>
      <c r="B233" s="49"/>
      <c r="C233" s="52"/>
      <c r="D233" s="11" t="s">
        <v>5</v>
      </c>
      <c r="E233" s="38">
        <f t="shared" si="16"/>
        <v>0</v>
      </c>
      <c r="F233" s="39">
        <v>0</v>
      </c>
      <c r="G233" s="38">
        <f t="shared" si="17"/>
        <v>0</v>
      </c>
      <c r="H233" s="38">
        <f t="shared" si="17"/>
        <v>0</v>
      </c>
      <c r="I233" s="39">
        <v>0</v>
      </c>
      <c r="J233" s="39">
        <v>0</v>
      </c>
      <c r="K233" s="39">
        <v>0</v>
      </c>
    </row>
    <row r="234" spans="1:11" ht="25.5">
      <c r="A234" s="47"/>
      <c r="B234" s="50"/>
      <c r="C234" s="53"/>
      <c r="D234" s="11" t="s">
        <v>6</v>
      </c>
      <c r="E234" s="38">
        <f t="shared" si="16"/>
        <v>15200</v>
      </c>
      <c r="F234" s="39">
        <v>0</v>
      </c>
      <c r="G234" s="39"/>
      <c r="H234" s="39">
        <v>0</v>
      </c>
      <c r="I234" s="39">
        <v>15200</v>
      </c>
      <c r="J234" s="39">
        <v>0</v>
      </c>
      <c r="K234" s="39">
        <v>0</v>
      </c>
    </row>
    <row r="235" spans="1:11" ht="25.5">
      <c r="A235" s="45">
        <v>11</v>
      </c>
      <c r="B235" s="48" t="s">
        <v>79</v>
      </c>
      <c r="C235" s="51">
        <f>E235+E236+E237+E238</f>
        <v>15000</v>
      </c>
      <c r="D235" s="11" t="s">
        <v>3</v>
      </c>
      <c r="E235" s="38">
        <f t="shared" si="16"/>
        <v>0</v>
      </c>
      <c r="F235" s="39">
        <v>0</v>
      </c>
      <c r="G235" s="38">
        <f aca="true" t="shared" si="18" ref="G235:H237">H235+I235+J235+L235</f>
        <v>0</v>
      </c>
      <c r="H235" s="38">
        <f t="shared" si="18"/>
        <v>0</v>
      </c>
      <c r="I235" s="39">
        <v>0</v>
      </c>
      <c r="J235" s="39">
        <v>0</v>
      </c>
      <c r="K235" s="39">
        <v>0</v>
      </c>
    </row>
    <row r="236" spans="1:11" ht="25.5">
      <c r="A236" s="46"/>
      <c r="B236" s="49"/>
      <c r="C236" s="52"/>
      <c r="D236" s="11" t="s">
        <v>4</v>
      </c>
      <c r="E236" s="38">
        <f t="shared" si="16"/>
        <v>0</v>
      </c>
      <c r="F236" s="39">
        <v>0</v>
      </c>
      <c r="G236" s="38">
        <f t="shared" si="18"/>
        <v>0</v>
      </c>
      <c r="H236" s="38">
        <f t="shared" si="18"/>
        <v>0</v>
      </c>
      <c r="I236" s="39">
        <v>0</v>
      </c>
      <c r="J236" s="39">
        <v>0</v>
      </c>
      <c r="K236" s="39">
        <v>0</v>
      </c>
    </row>
    <row r="237" spans="1:11" ht="25.5">
      <c r="A237" s="46"/>
      <c r="B237" s="49"/>
      <c r="C237" s="52"/>
      <c r="D237" s="11" t="s">
        <v>5</v>
      </c>
      <c r="E237" s="38">
        <f t="shared" si="16"/>
        <v>0</v>
      </c>
      <c r="F237" s="39">
        <v>0</v>
      </c>
      <c r="G237" s="38">
        <f t="shared" si="18"/>
        <v>0</v>
      </c>
      <c r="H237" s="38">
        <f t="shared" si="18"/>
        <v>0</v>
      </c>
      <c r="I237" s="39">
        <v>0</v>
      </c>
      <c r="J237" s="39">
        <v>0</v>
      </c>
      <c r="K237" s="39">
        <v>0</v>
      </c>
    </row>
    <row r="238" spans="1:11" ht="25.5">
      <c r="A238" s="47"/>
      <c r="B238" s="50"/>
      <c r="C238" s="53"/>
      <c r="D238" s="11" t="s">
        <v>6</v>
      </c>
      <c r="E238" s="38">
        <f t="shared" si="16"/>
        <v>15000</v>
      </c>
      <c r="F238" s="39">
        <v>0</v>
      </c>
      <c r="G238" s="39">
        <v>0</v>
      </c>
      <c r="H238" s="39">
        <v>0</v>
      </c>
      <c r="I238" s="39">
        <v>15000</v>
      </c>
      <c r="J238" s="39">
        <v>0</v>
      </c>
      <c r="K238" s="39">
        <v>0</v>
      </c>
    </row>
    <row r="239" spans="1:11" ht="25.5" customHeight="1">
      <c r="A239" s="45">
        <v>12</v>
      </c>
      <c r="B239" s="48" t="s">
        <v>39</v>
      </c>
      <c r="C239" s="54">
        <f>E239+E240+E241+E242</f>
        <v>800</v>
      </c>
      <c r="D239" s="11" t="s">
        <v>3</v>
      </c>
      <c r="E239" s="38">
        <f aca="true" t="shared" si="19" ref="E239:E266">G239+H239+I239+K239</f>
        <v>0</v>
      </c>
      <c r="F239" s="39">
        <v>0</v>
      </c>
      <c r="G239" s="39">
        <v>0</v>
      </c>
      <c r="H239" s="39">
        <v>0</v>
      </c>
      <c r="I239" s="39">
        <v>0</v>
      </c>
      <c r="J239" s="39">
        <v>0</v>
      </c>
      <c r="K239" s="39">
        <v>0</v>
      </c>
    </row>
    <row r="240" spans="1:11" ht="25.5">
      <c r="A240" s="46"/>
      <c r="B240" s="49"/>
      <c r="C240" s="55"/>
      <c r="D240" s="11" t="s">
        <v>4</v>
      </c>
      <c r="E240" s="38">
        <f t="shared" si="19"/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</row>
    <row r="241" spans="1:11" ht="25.5">
      <c r="A241" s="46"/>
      <c r="B241" s="49"/>
      <c r="C241" s="55"/>
      <c r="D241" s="11" t="s">
        <v>5</v>
      </c>
      <c r="E241" s="38">
        <f t="shared" si="19"/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0</v>
      </c>
    </row>
    <row r="242" spans="1:11" ht="25.5">
      <c r="A242" s="47"/>
      <c r="B242" s="50"/>
      <c r="C242" s="56"/>
      <c r="D242" s="11" t="s">
        <v>6</v>
      </c>
      <c r="E242" s="38">
        <f t="shared" si="19"/>
        <v>800</v>
      </c>
      <c r="F242" s="39">
        <v>0</v>
      </c>
      <c r="G242" s="39">
        <v>0</v>
      </c>
      <c r="H242" s="39">
        <v>0</v>
      </c>
      <c r="I242" s="39">
        <v>800</v>
      </c>
      <c r="J242" s="39">
        <v>0</v>
      </c>
      <c r="K242" s="39">
        <v>0</v>
      </c>
    </row>
    <row r="243" spans="1:11" ht="25.5" customHeight="1">
      <c r="A243" s="45">
        <v>13</v>
      </c>
      <c r="B243" s="48" t="s">
        <v>40</v>
      </c>
      <c r="C243" s="54">
        <f>E243+E244+E245+E246</f>
        <v>1400</v>
      </c>
      <c r="D243" s="11" t="s">
        <v>3</v>
      </c>
      <c r="E243" s="38">
        <f t="shared" si="19"/>
        <v>0</v>
      </c>
      <c r="F243" s="39">
        <v>0</v>
      </c>
      <c r="G243" s="39">
        <v>0</v>
      </c>
      <c r="H243" s="39">
        <v>0</v>
      </c>
      <c r="I243" s="39">
        <v>0</v>
      </c>
      <c r="J243" s="39">
        <v>0</v>
      </c>
      <c r="K243" s="39">
        <v>0</v>
      </c>
    </row>
    <row r="244" spans="1:11" ht="25.5">
      <c r="A244" s="46"/>
      <c r="B244" s="49"/>
      <c r="C244" s="55"/>
      <c r="D244" s="11" t="s">
        <v>4</v>
      </c>
      <c r="E244" s="38">
        <f t="shared" si="19"/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</row>
    <row r="245" spans="1:11" ht="25.5">
      <c r="A245" s="46"/>
      <c r="B245" s="49"/>
      <c r="C245" s="55"/>
      <c r="D245" s="11" t="s">
        <v>5</v>
      </c>
      <c r="E245" s="38">
        <f t="shared" si="19"/>
        <v>0</v>
      </c>
      <c r="F245" s="39">
        <v>0</v>
      </c>
      <c r="G245" s="39">
        <v>0</v>
      </c>
      <c r="H245" s="39">
        <v>0</v>
      </c>
      <c r="I245" s="39">
        <v>0</v>
      </c>
      <c r="J245" s="39">
        <v>0</v>
      </c>
      <c r="K245" s="39">
        <v>0</v>
      </c>
    </row>
    <row r="246" spans="1:11" ht="36.75" customHeight="1">
      <c r="A246" s="47"/>
      <c r="B246" s="50"/>
      <c r="C246" s="56"/>
      <c r="D246" s="11" t="s">
        <v>6</v>
      </c>
      <c r="E246" s="38">
        <f t="shared" si="19"/>
        <v>1400</v>
      </c>
      <c r="F246" s="39">
        <v>0</v>
      </c>
      <c r="G246" s="39">
        <v>0</v>
      </c>
      <c r="H246" s="39">
        <v>0</v>
      </c>
      <c r="I246" s="39">
        <v>1400</v>
      </c>
      <c r="J246" s="39">
        <v>0</v>
      </c>
      <c r="K246" s="39">
        <v>0</v>
      </c>
    </row>
    <row r="247" spans="1:11" ht="25.5" customHeight="1">
      <c r="A247" s="45">
        <v>14</v>
      </c>
      <c r="B247" s="48" t="s">
        <v>41</v>
      </c>
      <c r="C247" s="54">
        <f>E247+E248+E249+E250</f>
        <v>1100</v>
      </c>
      <c r="D247" s="11" t="s">
        <v>3</v>
      </c>
      <c r="E247" s="38">
        <f t="shared" si="19"/>
        <v>220</v>
      </c>
      <c r="F247" s="39">
        <v>0</v>
      </c>
      <c r="G247" s="39">
        <v>0</v>
      </c>
      <c r="H247" s="39">
        <v>0</v>
      </c>
      <c r="I247" s="42">
        <v>220</v>
      </c>
      <c r="J247" s="39">
        <v>0</v>
      </c>
      <c r="K247" s="39">
        <v>0</v>
      </c>
    </row>
    <row r="248" spans="1:11" ht="25.5">
      <c r="A248" s="46"/>
      <c r="B248" s="49"/>
      <c r="C248" s="55"/>
      <c r="D248" s="11" t="s">
        <v>4</v>
      </c>
      <c r="E248" s="38">
        <f t="shared" si="19"/>
        <v>77</v>
      </c>
      <c r="F248" s="39">
        <v>0</v>
      </c>
      <c r="G248" s="39">
        <v>0</v>
      </c>
      <c r="H248" s="39">
        <v>0</v>
      </c>
      <c r="I248" s="42">
        <v>77</v>
      </c>
      <c r="J248" s="39">
        <v>0</v>
      </c>
      <c r="K248" s="39">
        <v>0</v>
      </c>
    </row>
    <row r="249" spans="1:11" ht="25.5">
      <c r="A249" s="46"/>
      <c r="B249" s="49"/>
      <c r="C249" s="55"/>
      <c r="D249" s="11" t="s">
        <v>5</v>
      </c>
      <c r="E249" s="38">
        <f t="shared" si="19"/>
        <v>77</v>
      </c>
      <c r="F249" s="39">
        <v>0</v>
      </c>
      <c r="G249" s="39">
        <v>0</v>
      </c>
      <c r="H249" s="39">
        <v>0</v>
      </c>
      <c r="I249" s="39">
        <v>77</v>
      </c>
      <c r="J249" s="39">
        <v>0</v>
      </c>
      <c r="K249" s="39">
        <v>0</v>
      </c>
    </row>
    <row r="250" spans="1:11" ht="36" customHeight="1">
      <c r="A250" s="47"/>
      <c r="B250" s="50"/>
      <c r="C250" s="56"/>
      <c r="D250" s="11" t="s">
        <v>6</v>
      </c>
      <c r="E250" s="38">
        <f t="shared" si="19"/>
        <v>726</v>
      </c>
      <c r="F250" s="39">
        <v>0</v>
      </c>
      <c r="G250" s="39">
        <v>0</v>
      </c>
      <c r="H250" s="39"/>
      <c r="I250" s="42">
        <v>726</v>
      </c>
      <c r="J250" s="39">
        <v>0</v>
      </c>
      <c r="K250" s="39">
        <v>0</v>
      </c>
    </row>
    <row r="251" spans="1:11" ht="25.5" customHeight="1">
      <c r="A251" s="45">
        <v>15</v>
      </c>
      <c r="B251" s="48" t="s">
        <v>42</v>
      </c>
      <c r="C251" s="54">
        <f>E251+E252+E253+E254</f>
        <v>1050</v>
      </c>
      <c r="D251" s="11" t="s">
        <v>3</v>
      </c>
      <c r="E251" s="38">
        <f t="shared" si="19"/>
        <v>0</v>
      </c>
      <c r="F251" s="39">
        <v>0</v>
      </c>
      <c r="G251" s="39">
        <v>0</v>
      </c>
      <c r="H251" s="39">
        <v>0</v>
      </c>
      <c r="I251" s="39">
        <v>0</v>
      </c>
      <c r="J251" s="39">
        <v>0</v>
      </c>
      <c r="K251" s="39">
        <v>0</v>
      </c>
    </row>
    <row r="252" spans="1:11" ht="25.5">
      <c r="A252" s="46"/>
      <c r="B252" s="49"/>
      <c r="C252" s="55"/>
      <c r="D252" s="11" t="s">
        <v>4</v>
      </c>
      <c r="E252" s="38">
        <f t="shared" si="19"/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</row>
    <row r="253" spans="1:11" ht="25.5">
      <c r="A253" s="46"/>
      <c r="B253" s="49"/>
      <c r="C253" s="55"/>
      <c r="D253" s="11" t="s">
        <v>5</v>
      </c>
      <c r="E253" s="38">
        <f t="shared" si="19"/>
        <v>0</v>
      </c>
      <c r="F253" s="39">
        <v>0</v>
      </c>
      <c r="G253" s="39">
        <v>0</v>
      </c>
      <c r="H253" s="39">
        <v>0</v>
      </c>
      <c r="I253" s="39">
        <v>0</v>
      </c>
      <c r="J253" s="39">
        <v>0</v>
      </c>
      <c r="K253" s="39">
        <v>0</v>
      </c>
    </row>
    <row r="254" spans="1:11" ht="25.5">
      <c r="A254" s="47"/>
      <c r="B254" s="50"/>
      <c r="C254" s="56"/>
      <c r="D254" s="11" t="s">
        <v>6</v>
      </c>
      <c r="E254" s="38">
        <f t="shared" si="19"/>
        <v>1050</v>
      </c>
      <c r="F254" s="39">
        <v>0</v>
      </c>
      <c r="G254" s="39">
        <v>0</v>
      </c>
      <c r="H254" s="39">
        <v>1050</v>
      </c>
      <c r="I254" s="39">
        <v>0</v>
      </c>
      <c r="J254" s="39">
        <v>0</v>
      </c>
      <c r="K254" s="39">
        <v>0</v>
      </c>
    </row>
    <row r="255" spans="1:11" ht="25.5" customHeight="1">
      <c r="A255" s="45">
        <v>16</v>
      </c>
      <c r="B255" s="48" t="s">
        <v>43</v>
      </c>
      <c r="C255" s="54">
        <f>E255+E256+E257+E258</f>
        <v>1300</v>
      </c>
      <c r="D255" s="11" t="s">
        <v>3</v>
      </c>
      <c r="E255" s="38">
        <f t="shared" si="19"/>
        <v>0</v>
      </c>
      <c r="F255" s="39">
        <v>0</v>
      </c>
      <c r="G255" s="39">
        <v>0</v>
      </c>
      <c r="H255" s="39">
        <v>0</v>
      </c>
      <c r="I255" s="39">
        <v>0</v>
      </c>
      <c r="J255" s="39">
        <v>0</v>
      </c>
      <c r="K255" s="39">
        <v>0</v>
      </c>
    </row>
    <row r="256" spans="1:11" ht="25.5">
      <c r="A256" s="46"/>
      <c r="B256" s="49"/>
      <c r="C256" s="55"/>
      <c r="D256" s="11" t="s">
        <v>4</v>
      </c>
      <c r="E256" s="38">
        <f t="shared" si="19"/>
        <v>0</v>
      </c>
      <c r="F256" s="39">
        <v>0</v>
      </c>
      <c r="G256" s="39">
        <v>0</v>
      </c>
      <c r="H256" s="39">
        <v>0</v>
      </c>
      <c r="I256" s="39">
        <v>0</v>
      </c>
      <c r="J256" s="39">
        <v>0</v>
      </c>
      <c r="K256" s="39">
        <v>0</v>
      </c>
    </row>
    <row r="257" spans="1:11" ht="25.5">
      <c r="A257" s="46"/>
      <c r="B257" s="49"/>
      <c r="C257" s="55"/>
      <c r="D257" s="11" t="s">
        <v>5</v>
      </c>
      <c r="E257" s="38">
        <f t="shared" si="19"/>
        <v>0</v>
      </c>
      <c r="F257" s="39">
        <v>0</v>
      </c>
      <c r="G257" s="39">
        <v>0</v>
      </c>
      <c r="H257" s="39">
        <v>0</v>
      </c>
      <c r="I257" s="39">
        <v>0</v>
      </c>
      <c r="J257" s="39">
        <v>0</v>
      </c>
      <c r="K257" s="39">
        <v>0</v>
      </c>
    </row>
    <row r="258" spans="1:11" ht="25.5">
      <c r="A258" s="47"/>
      <c r="B258" s="50"/>
      <c r="C258" s="56"/>
      <c r="D258" s="11" t="s">
        <v>6</v>
      </c>
      <c r="E258" s="38">
        <f t="shared" si="19"/>
        <v>1300</v>
      </c>
      <c r="F258" s="39">
        <v>0</v>
      </c>
      <c r="G258" s="39">
        <v>0</v>
      </c>
      <c r="H258" s="39">
        <v>1300</v>
      </c>
      <c r="I258" s="39">
        <v>0</v>
      </c>
      <c r="J258" s="39">
        <v>0</v>
      </c>
      <c r="K258" s="39">
        <v>0</v>
      </c>
    </row>
    <row r="259" spans="1:11" ht="25.5" customHeight="1">
      <c r="A259" s="45">
        <v>17</v>
      </c>
      <c r="B259" s="48" t="s">
        <v>44</v>
      </c>
      <c r="C259" s="54">
        <f>E259+E260+E261+E262</f>
        <v>2100</v>
      </c>
      <c r="D259" s="11" t="s">
        <v>3</v>
      </c>
      <c r="E259" s="38">
        <f t="shared" si="19"/>
        <v>420</v>
      </c>
      <c r="F259" s="39">
        <v>0</v>
      </c>
      <c r="G259" s="39">
        <v>0</v>
      </c>
      <c r="H259" s="39">
        <v>0</v>
      </c>
      <c r="I259" s="42">
        <v>420</v>
      </c>
      <c r="J259" s="39"/>
      <c r="K259" s="39">
        <v>0</v>
      </c>
    </row>
    <row r="260" spans="1:11" ht="25.5">
      <c r="A260" s="46"/>
      <c r="B260" s="49"/>
      <c r="C260" s="55"/>
      <c r="D260" s="11" t="s">
        <v>4</v>
      </c>
      <c r="E260" s="38">
        <f t="shared" si="19"/>
        <v>147</v>
      </c>
      <c r="F260" s="39">
        <v>0</v>
      </c>
      <c r="G260" s="39">
        <v>0</v>
      </c>
      <c r="H260" s="39">
        <v>0</v>
      </c>
      <c r="I260" s="42">
        <v>147</v>
      </c>
      <c r="J260" s="39"/>
      <c r="K260" s="39">
        <v>0</v>
      </c>
    </row>
    <row r="261" spans="1:11" ht="25.5">
      <c r="A261" s="46"/>
      <c r="B261" s="49"/>
      <c r="C261" s="55"/>
      <c r="D261" s="11" t="s">
        <v>5</v>
      </c>
      <c r="E261" s="38">
        <f t="shared" si="19"/>
        <v>147</v>
      </c>
      <c r="F261" s="39">
        <v>0</v>
      </c>
      <c r="G261" s="39">
        <v>0</v>
      </c>
      <c r="H261" s="39">
        <v>0</v>
      </c>
      <c r="I261" s="39">
        <v>147</v>
      </c>
      <c r="J261" s="39"/>
      <c r="K261" s="39">
        <v>0</v>
      </c>
    </row>
    <row r="262" spans="1:11" ht="21.75" customHeight="1">
      <c r="A262" s="47"/>
      <c r="B262" s="50"/>
      <c r="C262" s="56"/>
      <c r="D262" s="11" t="s">
        <v>6</v>
      </c>
      <c r="E262" s="38">
        <f t="shared" si="19"/>
        <v>1386</v>
      </c>
      <c r="F262" s="39">
        <v>0</v>
      </c>
      <c r="G262" s="39">
        <v>0</v>
      </c>
      <c r="H262" s="39"/>
      <c r="I262" s="42">
        <v>1386</v>
      </c>
      <c r="J262" s="39"/>
      <c r="K262" s="39">
        <v>0</v>
      </c>
    </row>
    <row r="263" spans="1:11" ht="25.5" customHeight="1">
      <c r="A263" s="45">
        <v>18</v>
      </c>
      <c r="B263" s="48" t="s">
        <v>74</v>
      </c>
      <c r="C263" s="54">
        <f>E263+E264+E265+E266</f>
        <v>45000</v>
      </c>
      <c r="D263" s="11" t="s">
        <v>3</v>
      </c>
      <c r="E263" s="38">
        <f t="shared" si="19"/>
        <v>0</v>
      </c>
      <c r="F263" s="39">
        <v>0</v>
      </c>
      <c r="G263" s="39">
        <v>0</v>
      </c>
      <c r="H263" s="39">
        <v>0</v>
      </c>
      <c r="I263" s="39">
        <v>0</v>
      </c>
      <c r="J263" s="39">
        <v>0</v>
      </c>
      <c r="K263" s="39">
        <v>0</v>
      </c>
    </row>
    <row r="264" spans="1:11" ht="25.5">
      <c r="A264" s="46"/>
      <c r="B264" s="49"/>
      <c r="C264" s="55"/>
      <c r="D264" s="11" t="s">
        <v>4</v>
      </c>
      <c r="E264" s="38">
        <f t="shared" si="19"/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</row>
    <row r="265" spans="1:11" ht="25.5">
      <c r="A265" s="46"/>
      <c r="B265" s="49"/>
      <c r="C265" s="55"/>
      <c r="D265" s="11" t="s">
        <v>5</v>
      </c>
      <c r="E265" s="38">
        <f t="shared" si="19"/>
        <v>0</v>
      </c>
      <c r="F265" s="39">
        <v>0</v>
      </c>
      <c r="G265" s="39">
        <v>0</v>
      </c>
      <c r="H265" s="39">
        <v>0</v>
      </c>
      <c r="I265" s="39">
        <v>0</v>
      </c>
      <c r="J265" s="39">
        <v>0</v>
      </c>
      <c r="K265" s="39">
        <v>0</v>
      </c>
    </row>
    <row r="266" spans="1:11" ht="25.5">
      <c r="A266" s="47"/>
      <c r="B266" s="50"/>
      <c r="C266" s="56"/>
      <c r="D266" s="11" t="s">
        <v>6</v>
      </c>
      <c r="E266" s="38">
        <f t="shared" si="19"/>
        <v>45000</v>
      </c>
      <c r="F266" s="39">
        <v>0</v>
      </c>
      <c r="G266" s="39">
        <v>0</v>
      </c>
      <c r="H266" s="39">
        <v>3540</v>
      </c>
      <c r="I266" s="39">
        <v>41460</v>
      </c>
      <c r="J266" s="39">
        <v>0</v>
      </c>
      <c r="K266" s="39">
        <v>0</v>
      </c>
    </row>
    <row r="267" spans="1:11" ht="25.5" customHeight="1">
      <c r="A267" s="87" t="s">
        <v>69</v>
      </c>
      <c r="B267" s="88"/>
      <c r="C267" s="54">
        <f>E267+E268+E269+E270</f>
        <v>1294361.49</v>
      </c>
      <c r="D267" s="11" t="s">
        <v>3</v>
      </c>
      <c r="E267" s="35">
        <f>G267+H267+I267+K267+J267+F267</f>
        <v>79216.2</v>
      </c>
      <c r="F267" s="34">
        <f aca="true" t="shared" si="20" ref="F267:K270">F195+F199+F203+F207+F211+F215+F219+F223+F227+F239+F243+F247+F251+F255+F259+F263</f>
        <v>32685</v>
      </c>
      <c r="G267" s="34">
        <f t="shared" si="20"/>
        <v>45891.2</v>
      </c>
      <c r="H267" s="34">
        <f t="shared" si="20"/>
        <v>0</v>
      </c>
      <c r="I267" s="34">
        <f t="shared" si="20"/>
        <v>640</v>
      </c>
      <c r="J267" s="34">
        <f t="shared" si="20"/>
        <v>0</v>
      </c>
      <c r="K267" s="34">
        <f t="shared" si="20"/>
        <v>0</v>
      </c>
    </row>
    <row r="268" spans="1:11" ht="25.5">
      <c r="A268" s="89"/>
      <c r="B268" s="90"/>
      <c r="C268" s="55"/>
      <c r="D268" s="11" t="s">
        <v>4</v>
      </c>
      <c r="E268" s="35">
        <f>G268+H268+I268+K268+J268+F268</f>
        <v>224</v>
      </c>
      <c r="F268" s="34">
        <f t="shared" si="20"/>
        <v>0</v>
      </c>
      <c r="G268" s="34">
        <f t="shared" si="20"/>
        <v>0</v>
      </c>
      <c r="H268" s="34">
        <f t="shared" si="20"/>
        <v>0</v>
      </c>
      <c r="I268" s="34">
        <f t="shared" si="20"/>
        <v>224</v>
      </c>
      <c r="J268" s="34">
        <f t="shared" si="20"/>
        <v>0</v>
      </c>
      <c r="K268" s="34">
        <f t="shared" si="20"/>
        <v>0</v>
      </c>
    </row>
    <row r="269" spans="1:11" ht="25.5">
      <c r="A269" s="89"/>
      <c r="B269" s="90"/>
      <c r="C269" s="55"/>
      <c r="D269" s="11" t="s">
        <v>5</v>
      </c>
      <c r="E269" s="35">
        <f>G269+H269+I269+K269+J269+F269</f>
        <v>109558.26</v>
      </c>
      <c r="F269" s="34">
        <f t="shared" si="20"/>
        <v>105811.26</v>
      </c>
      <c r="G269" s="34">
        <f t="shared" si="20"/>
        <v>3523</v>
      </c>
      <c r="H269" s="34">
        <f t="shared" si="20"/>
        <v>0</v>
      </c>
      <c r="I269" s="34">
        <f t="shared" si="20"/>
        <v>224</v>
      </c>
      <c r="J269" s="34">
        <f t="shared" si="20"/>
        <v>0</v>
      </c>
      <c r="K269" s="34">
        <f t="shared" si="20"/>
        <v>0</v>
      </c>
    </row>
    <row r="270" spans="1:11" ht="25.5">
      <c r="A270" s="91"/>
      <c r="B270" s="92"/>
      <c r="C270" s="56"/>
      <c r="D270" s="11" t="s">
        <v>6</v>
      </c>
      <c r="E270" s="35">
        <f>G270+H270+I270+K270+J270+F270</f>
        <v>1105363.03</v>
      </c>
      <c r="F270" s="34">
        <f t="shared" si="20"/>
        <v>23659.96</v>
      </c>
      <c r="G270" s="34">
        <f t="shared" si="20"/>
        <v>38800.310000000005</v>
      </c>
      <c r="H270" s="34">
        <f>H266+H262+H258+H254+H250+H246+H242+H238+H234+H230+H226+H222+H218+H214+H210+H206+H202+H198</f>
        <v>111662.96</v>
      </c>
      <c r="I270" s="34">
        <f>I198+I202+I206+I210+I214+I218+I222+I226+I230+I242+I246+I250+I254+I258+I262+I266+I234+I238</f>
        <v>671703.89</v>
      </c>
      <c r="J270" s="34">
        <f t="shared" si="20"/>
        <v>259535.90999999997</v>
      </c>
      <c r="K270" s="34">
        <f t="shared" si="20"/>
        <v>0</v>
      </c>
    </row>
    <row r="271" spans="1:11" ht="12.75" customHeight="1">
      <c r="A271" s="84" t="s">
        <v>28</v>
      </c>
      <c r="B271" s="85"/>
      <c r="C271" s="85"/>
      <c r="D271" s="85"/>
      <c r="E271" s="85"/>
      <c r="F271" s="85"/>
      <c r="G271" s="85"/>
      <c r="H271" s="85"/>
      <c r="I271" s="85"/>
      <c r="J271" s="85"/>
      <c r="K271" s="86"/>
    </row>
    <row r="272" spans="1:11" ht="25.5">
      <c r="A272" s="45">
        <v>1</v>
      </c>
      <c r="B272" s="57" t="s">
        <v>21</v>
      </c>
      <c r="C272" s="54">
        <f>E272+E273+E274+E275</f>
        <v>167515.6</v>
      </c>
      <c r="D272" s="11" t="s">
        <v>3</v>
      </c>
      <c r="E272" s="38">
        <f>G272+H272+I272+K272</f>
        <v>0</v>
      </c>
      <c r="F272" s="40">
        <v>0</v>
      </c>
      <c r="G272" s="40">
        <v>0</v>
      </c>
      <c r="H272" s="40">
        <v>0</v>
      </c>
      <c r="I272" s="40">
        <v>0</v>
      </c>
      <c r="J272" s="40">
        <v>0</v>
      </c>
      <c r="K272" s="40">
        <v>0</v>
      </c>
    </row>
    <row r="273" spans="1:11" ht="25.5">
      <c r="A273" s="46"/>
      <c r="B273" s="57"/>
      <c r="C273" s="55"/>
      <c r="D273" s="11" t="s">
        <v>4</v>
      </c>
      <c r="E273" s="38">
        <f>G273+H273+I273+K273</f>
        <v>0</v>
      </c>
      <c r="F273" s="40">
        <v>0</v>
      </c>
      <c r="G273" s="40">
        <v>0</v>
      </c>
      <c r="H273" s="40">
        <v>0</v>
      </c>
      <c r="I273" s="40">
        <v>0</v>
      </c>
      <c r="J273" s="40">
        <v>0</v>
      </c>
      <c r="K273" s="40">
        <v>0</v>
      </c>
    </row>
    <row r="274" spans="1:11" ht="25.5">
      <c r="A274" s="46"/>
      <c r="B274" s="57"/>
      <c r="C274" s="55"/>
      <c r="D274" s="11" t="s">
        <v>5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</row>
    <row r="275" spans="1:11" ht="25.5">
      <c r="A275" s="47"/>
      <c r="B275" s="57"/>
      <c r="C275" s="56"/>
      <c r="D275" s="11" t="s">
        <v>6</v>
      </c>
      <c r="E275" s="38">
        <f>G275+H275+I275+K275+J275+F275</f>
        <v>167515.6</v>
      </c>
      <c r="F275" s="39">
        <v>1511</v>
      </c>
      <c r="G275" s="40">
        <v>434.7</v>
      </c>
      <c r="H275" s="40">
        <v>491.4</v>
      </c>
      <c r="I275" s="40">
        <v>81783.75</v>
      </c>
      <c r="J275" s="40">
        <v>83294.75</v>
      </c>
      <c r="K275" s="40">
        <v>0</v>
      </c>
    </row>
    <row r="276" spans="1:11" ht="12.75">
      <c r="A276" s="81" t="s">
        <v>24</v>
      </c>
      <c r="B276" s="82"/>
      <c r="C276" s="82"/>
      <c r="D276" s="82"/>
      <c r="E276" s="82"/>
      <c r="F276" s="82"/>
      <c r="G276" s="82"/>
      <c r="H276" s="82"/>
      <c r="I276" s="82"/>
      <c r="J276" s="82"/>
      <c r="K276" s="83"/>
    </row>
    <row r="277" spans="1:11" ht="25.5">
      <c r="A277" s="45"/>
      <c r="B277" s="93"/>
      <c r="C277" s="78">
        <f>E277+E278+E279+E280</f>
        <v>4457416.74</v>
      </c>
      <c r="D277" s="11" t="s">
        <v>3</v>
      </c>
      <c r="E277" s="37">
        <f>SUM(F277:K277)</f>
        <v>262332.91000000003</v>
      </c>
      <c r="F277" s="37">
        <f aca="true" t="shared" si="21" ref="F277:K280">F267+F190+F161+F88+F272</f>
        <v>47647.7</v>
      </c>
      <c r="G277" s="37">
        <f t="shared" si="21"/>
        <v>77984.76</v>
      </c>
      <c r="H277" s="37">
        <f t="shared" si="21"/>
        <v>0</v>
      </c>
      <c r="I277" s="37">
        <f t="shared" si="21"/>
        <v>136700.45</v>
      </c>
      <c r="J277" s="37">
        <f t="shared" si="21"/>
        <v>0</v>
      </c>
      <c r="K277" s="37">
        <f t="shared" si="21"/>
        <v>0</v>
      </c>
    </row>
    <row r="278" spans="1:11" ht="25.5">
      <c r="A278" s="46"/>
      <c r="B278" s="93"/>
      <c r="C278" s="79"/>
      <c r="D278" s="11" t="s">
        <v>4</v>
      </c>
      <c r="E278" s="37">
        <f>SUM(F278:K278)</f>
        <v>179582.75</v>
      </c>
      <c r="F278" s="37">
        <f t="shared" si="21"/>
        <v>0</v>
      </c>
      <c r="G278" s="37">
        <f t="shared" si="21"/>
        <v>0</v>
      </c>
      <c r="H278" s="37">
        <f t="shared" si="21"/>
        <v>0</v>
      </c>
      <c r="I278" s="37">
        <f t="shared" si="21"/>
        <v>179582.75</v>
      </c>
      <c r="J278" s="37">
        <f t="shared" si="21"/>
        <v>0</v>
      </c>
      <c r="K278" s="37">
        <f t="shared" si="21"/>
        <v>0</v>
      </c>
    </row>
    <row r="279" spans="1:11" ht="25.5">
      <c r="A279" s="46"/>
      <c r="B279" s="93"/>
      <c r="C279" s="79"/>
      <c r="D279" s="11" t="s">
        <v>5</v>
      </c>
      <c r="E279" s="37">
        <f>SUM(F279:K279)</f>
        <v>216624.68</v>
      </c>
      <c r="F279" s="37">
        <f t="shared" si="21"/>
        <v>153140.96</v>
      </c>
      <c r="G279" s="37">
        <f t="shared" si="21"/>
        <v>23563.72</v>
      </c>
      <c r="H279" s="37">
        <f t="shared" si="21"/>
        <v>0</v>
      </c>
      <c r="I279" s="37">
        <f t="shared" si="21"/>
        <v>39920</v>
      </c>
      <c r="J279" s="37">
        <f t="shared" si="21"/>
        <v>0</v>
      </c>
      <c r="K279" s="37">
        <f t="shared" si="21"/>
        <v>0</v>
      </c>
    </row>
    <row r="280" spans="1:11" ht="25.5">
      <c r="A280" s="47"/>
      <c r="B280" s="93"/>
      <c r="C280" s="80"/>
      <c r="D280" s="11" t="s">
        <v>6</v>
      </c>
      <c r="E280" s="37">
        <f>SUM(F280:K280)</f>
        <v>3798876.4000000004</v>
      </c>
      <c r="F280" s="37">
        <f t="shared" si="21"/>
        <v>54743.69</v>
      </c>
      <c r="G280" s="37">
        <f t="shared" si="21"/>
        <v>56662.020000000004</v>
      </c>
      <c r="H280" s="37">
        <f>H275+H270+H193+H164+H91</f>
        <v>568656.14</v>
      </c>
      <c r="I280" s="37">
        <f t="shared" si="21"/>
        <v>2436110.73</v>
      </c>
      <c r="J280" s="37">
        <f t="shared" si="21"/>
        <v>575545.6599999999</v>
      </c>
      <c r="K280" s="37">
        <f t="shared" si="21"/>
        <v>107158.16</v>
      </c>
    </row>
    <row r="282" spans="1:11" ht="32.25" customHeight="1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</row>
  </sheetData>
  <mergeCells count="212">
    <mergeCell ref="A84:A87"/>
    <mergeCell ref="B84:B87"/>
    <mergeCell ref="C84:C87"/>
    <mergeCell ref="A76:A79"/>
    <mergeCell ref="B76:B79"/>
    <mergeCell ref="C76:C79"/>
    <mergeCell ref="A80:A83"/>
    <mergeCell ref="B80:B83"/>
    <mergeCell ref="C247:C250"/>
    <mergeCell ref="B243:B246"/>
    <mergeCell ref="C243:C246"/>
    <mergeCell ref="B20:B23"/>
    <mergeCell ref="C20:C23"/>
    <mergeCell ref="C182:C185"/>
    <mergeCell ref="B68:B71"/>
    <mergeCell ref="C68:C71"/>
    <mergeCell ref="C60:C63"/>
    <mergeCell ref="C133:C136"/>
    <mergeCell ref="C186:C189"/>
    <mergeCell ref="C80:C83"/>
    <mergeCell ref="B170:B173"/>
    <mergeCell ref="B129:B132"/>
    <mergeCell ref="C129:C132"/>
    <mergeCell ref="C137:C140"/>
    <mergeCell ref="B145:B148"/>
    <mergeCell ref="C145:C148"/>
    <mergeCell ref="C166:C169"/>
    <mergeCell ref="B137:B140"/>
    <mergeCell ref="A72:A75"/>
    <mergeCell ref="B72:B75"/>
    <mergeCell ref="C72:C75"/>
    <mergeCell ref="A68:A71"/>
    <mergeCell ref="A64:A67"/>
    <mergeCell ref="C64:C67"/>
    <mergeCell ref="B64:B67"/>
    <mergeCell ref="A60:A63"/>
    <mergeCell ref="B60:B63"/>
    <mergeCell ref="C36:C39"/>
    <mergeCell ref="B44:B47"/>
    <mergeCell ref="C40:C43"/>
    <mergeCell ref="A20:A23"/>
    <mergeCell ref="A36:A39"/>
    <mergeCell ref="C88:C91"/>
    <mergeCell ref="B24:B27"/>
    <mergeCell ref="C24:C27"/>
    <mergeCell ref="B28:B31"/>
    <mergeCell ref="B52:B55"/>
    <mergeCell ref="A88:B91"/>
    <mergeCell ref="C44:C47"/>
    <mergeCell ref="C32:C35"/>
    <mergeCell ref="A32:A35"/>
    <mergeCell ref="A28:A31"/>
    <mergeCell ref="B174:B177"/>
    <mergeCell ref="A166:A169"/>
    <mergeCell ref="A170:A173"/>
    <mergeCell ref="B166:B169"/>
    <mergeCell ref="C174:C177"/>
    <mergeCell ref="A215:A218"/>
    <mergeCell ref="C211:C214"/>
    <mergeCell ref="C215:C218"/>
    <mergeCell ref="C207:C210"/>
    <mergeCell ref="A199:A202"/>
    <mergeCell ref="A182:A185"/>
    <mergeCell ref="A190:B193"/>
    <mergeCell ref="A178:A181"/>
    <mergeCell ref="A174:A177"/>
    <mergeCell ref="A219:A222"/>
    <mergeCell ref="A223:A226"/>
    <mergeCell ref="A207:A210"/>
    <mergeCell ref="B211:B214"/>
    <mergeCell ref="B215:B218"/>
    <mergeCell ref="C227:C230"/>
    <mergeCell ref="C239:C242"/>
    <mergeCell ref="B219:B222"/>
    <mergeCell ref="C223:C226"/>
    <mergeCell ref="B239:B242"/>
    <mergeCell ref="B223:B226"/>
    <mergeCell ref="C219:C222"/>
    <mergeCell ref="B231:B234"/>
    <mergeCell ref="C231:C234"/>
    <mergeCell ref="A56:A59"/>
    <mergeCell ref="A251:A254"/>
    <mergeCell ref="A133:A136"/>
    <mergeCell ref="A137:A140"/>
    <mergeCell ref="A141:A144"/>
    <mergeCell ref="A194:K194"/>
    <mergeCell ref="B56:B59"/>
    <mergeCell ref="C56:C59"/>
    <mergeCell ref="A211:A214"/>
    <mergeCell ref="A203:A206"/>
    <mergeCell ref="C93:C96"/>
    <mergeCell ref="B101:B104"/>
    <mergeCell ref="A145:A148"/>
    <mergeCell ref="B203:B206"/>
    <mergeCell ref="A195:A198"/>
    <mergeCell ref="B195:B198"/>
    <mergeCell ref="B182:B185"/>
    <mergeCell ref="A186:A189"/>
    <mergeCell ref="B186:B189"/>
    <mergeCell ref="A161:B164"/>
    <mergeCell ref="A165:K165"/>
    <mergeCell ref="B105:B108"/>
    <mergeCell ref="C105:C108"/>
    <mergeCell ref="B109:B112"/>
    <mergeCell ref="C109:C112"/>
    <mergeCell ref="A121:A124"/>
    <mergeCell ref="A125:A128"/>
    <mergeCell ref="A129:A132"/>
    <mergeCell ref="A113:A116"/>
    <mergeCell ref="A117:A120"/>
    <mergeCell ref="A263:A266"/>
    <mergeCell ref="A255:A258"/>
    <mergeCell ref="A259:A262"/>
    <mergeCell ref="B227:B230"/>
    <mergeCell ref="B247:B250"/>
    <mergeCell ref="A243:A246"/>
    <mergeCell ref="A247:A250"/>
    <mergeCell ref="A227:A230"/>
    <mergeCell ref="A239:A242"/>
    <mergeCell ref="A231:A234"/>
    <mergeCell ref="C277:C280"/>
    <mergeCell ref="C267:C270"/>
    <mergeCell ref="B272:B275"/>
    <mergeCell ref="C272:C275"/>
    <mergeCell ref="A276:K276"/>
    <mergeCell ref="A277:A280"/>
    <mergeCell ref="A272:A275"/>
    <mergeCell ref="A271:K271"/>
    <mergeCell ref="A267:B270"/>
    <mergeCell ref="B277:B280"/>
    <mergeCell ref="C263:C266"/>
    <mergeCell ref="B251:B254"/>
    <mergeCell ref="C251:C254"/>
    <mergeCell ref="B255:B258"/>
    <mergeCell ref="C255:C258"/>
    <mergeCell ref="C259:C262"/>
    <mergeCell ref="B263:B266"/>
    <mergeCell ref="B259:B262"/>
    <mergeCell ref="B2:H2"/>
    <mergeCell ref="B3:H3"/>
    <mergeCell ref="B141:B144"/>
    <mergeCell ref="C141:C144"/>
    <mergeCell ref="B125:B128"/>
    <mergeCell ref="B117:B120"/>
    <mergeCell ref="C117:C120"/>
    <mergeCell ref="B133:B136"/>
    <mergeCell ref="A92:K92"/>
    <mergeCell ref="I3:K3"/>
    <mergeCell ref="I4:K4"/>
    <mergeCell ref="I5:K5"/>
    <mergeCell ref="C52:C55"/>
    <mergeCell ref="B32:B35"/>
    <mergeCell ref="D8:D9"/>
    <mergeCell ref="E8:K8"/>
    <mergeCell ref="B8:B9"/>
    <mergeCell ref="C8:C9"/>
    <mergeCell ref="B36:B39"/>
    <mergeCell ref="B16:B19"/>
    <mergeCell ref="A52:A55"/>
    <mergeCell ref="A48:A51"/>
    <mergeCell ref="B6:K6"/>
    <mergeCell ref="A24:A27"/>
    <mergeCell ref="C48:C51"/>
    <mergeCell ref="B48:B51"/>
    <mergeCell ref="C12:C15"/>
    <mergeCell ref="C16:C19"/>
    <mergeCell ref="C28:C31"/>
    <mergeCell ref="A8:A9"/>
    <mergeCell ref="A11:K11"/>
    <mergeCell ref="A12:A15"/>
    <mergeCell ref="A16:A19"/>
    <mergeCell ref="B12:B15"/>
    <mergeCell ref="A105:A108"/>
    <mergeCell ref="A109:A112"/>
    <mergeCell ref="A101:A104"/>
    <mergeCell ref="B40:B43"/>
    <mergeCell ref="B97:B100"/>
    <mergeCell ref="A97:A100"/>
    <mergeCell ref="A40:A43"/>
    <mergeCell ref="A44:A47"/>
    <mergeCell ref="A93:A96"/>
    <mergeCell ref="B93:B96"/>
    <mergeCell ref="A282:K282"/>
    <mergeCell ref="B199:B202"/>
    <mergeCell ref="C199:C202"/>
    <mergeCell ref="C170:C173"/>
    <mergeCell ref="C190:C193"/>
    <mergeCell ref="B178:B181"/>
    <mergeCell ref="C178:C181"/>
    <mergeCell ref="C203:C206"/>
    <mergeCell ref="B207:B210"/>
    <mergeCell ref="C195:C198"/>
    <mergeCell ref="B153:B156"/>
    <mergeCell ref="C153:C156"/>
    <mergeCell ref="A157:A160"/>
    <mergeCell ref="B157:B160"/>
    <mergeCell ref="C157:C160"/>
    <mergeCell ref="A153:A156"/>
    <mergeCell ref="C121:C124"/>
    <mergeCell ref="C113:C116"/>
    <mergeCell ref="C101:C104"/>
    <mergeCell ref="C161:C164"/>
    <mergeCell ref="A235:A238"/>
    <mergeCell ref="B235:B238"/>
    <mergeCell ref="C235:C238"/>
    <mergeCell ref="C97:C100"/>
    <mergeCell ref="A149:A152"/>
    <mergeCell ref="B149:B152"/>
    <mergeCell ref="C149:C152"/>
    <mergeCell ref="B113:B116"/>
    <mergeCell ref="C125:C128"/>
    <mergeCell ref="B121:B124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59" r:id="rId1"/>
  <rowBreaks count="6" manualBreakCount="6">
    <brk id="47" max="255" man="1"/>
    <brk id="87" max="255" man="1"/>
    <brk id="132" max="255" man="1"/>
    <brk id="169" max="255" man="1"/>
    <brk id="214" max="255" man="1"/>
    <brk id="2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2010-04-26T07:18:52Z</cp:lastPrinted>
  <dcterms:created xsi:type="dcterms:W3CDTF">1996-10-08T23:32:33Z</dcterms:created>
  <dcterms:modified xsi:type="dcterms:W3CDTF">2010-04-26T07:18:56Z</dcterms:modified>
  <cp:category/>
  <cp:version/>
  <cp:contentType/>
  <cp:contentStatus/>
</cp:coreProperties>
</file>