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<sst xmlns="http://schemas.openxmlformats.org/spreadsheetml/2006/main" count="211" uniqueCount="202">
  <si>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</si>
  <si>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</si>
  <si>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</si>
  <si>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</si>
  <si>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</si>
  <si>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</si>
  <si>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</si>
  <si>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</si>
  <si>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</si>
  <si>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</si>
  <si>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</si>
  <si>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</si>
  <si>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</si>
  <si>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</si>
  <si>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</si>
  <si>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</si>
  <si>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</si>
  <si>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</si>
  <si>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</si>
  <si>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</si>
  <si>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</si>
  <si>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</si>
  <si>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</si>
  <si>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</si>
  <si>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</si>
  <si>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</si>
  <si>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</si>
  <si>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</si>
  <si>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</si>
  <si>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</si>
  <si>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</si>
  <si>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</si>
  <si>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</si>
  <si>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</si>
  <si>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</si>
  <si>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</si>
  <si>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</si>
  <si>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</si>
  <si>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</si>
  <si>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</si>
  <si>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</si>
  <si>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</si>
  <si>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</si>
  <si>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</si>
  <si>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</si>
  <si>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</si>
  <si>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</si>
  <si>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</si>
  <si>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</si>
  <si>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</si>
  <si>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</si>
  <si>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</si>
  <si>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</si>
  <si>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</si>
  <si>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</si>
  <si>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Субсидии от других бюджетов бюджетной системы, в том числе:</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</si>
  <si>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</si>
  <si>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</si>
  <si>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</si>
  <si>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</si>
  <si>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</si>
  <si>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</si>
  <si>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</si>
  <si>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</si>
  <si>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</si>
  <si>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</si>
  <si>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</si>
  <si>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</si>
  <si>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</si>
  <si>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</si>
  <si>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</si>
  <si>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</si>
  <si>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</si>
  <si>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</si>
  <si>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</si>
  <si>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</si>
  <si>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</si>
  <si>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</si>
  <si>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</si>
  <si>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</si>
  <si>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</si>
  <si>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</si>
  <si>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</si>
  <si>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</si>
  <si>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000 1 17 05040 04 0000 180</t>
  </si>
  <si>
    <t>Прочие неналоговые доходы бюджетов городских округов, в том числе:</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</si>
  <si>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</si>
  <si>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</si>
  <si>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</si>
  <si>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</si>
  <si>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</si>
  <si>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</si>
  <si>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</si>
  <si>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</si>
  <si>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</si>
  <si>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</si>
  <si>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</si>
  <si>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</si>
  <si>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</si>
  <si>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</si>
  <si>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</si>
  <si>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</si>
  <si>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</si>
  <si>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</si>
  <si>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</si>
  <si>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выплату вознаграждения за выполнение функций классного руководства</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</si>
  <si>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</si>
  <si>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</si>
  <si>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</si>
  <si>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</si>
  <si>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</si>
  <si>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</si>
  <si>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</si>
  <si>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</si>
  <si>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</si>
  <si>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за правонарушения в сфере благоустройства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</si>
  <si>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</si>
  <si>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</si>
  <si>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</si>
  <si>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на частичное финансирование расходов негосударственных образовательных учреждений,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</si>
  <si>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000 2 02 03000 00 0000 151</t>
  </si>
  <si>
    <t>на обеспечение переданных государственных полномочий по хранению и комплектованию архивных дел, относящихся к собственности Московской области</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</si>
  <si>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</si>
  <si>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000 1 14 06012 04 0000 420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</si>
  <si>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</si>
  <si>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901 2 02 03024 04 0000 151</t>
  </si>
  <si>
    <t>902 2 02 03999 04 0000 151</t>
  </si>
  <si>
    <t>902 2 02 03021 04 0000 151</t>
  </si>
  <si>
    <t>904 2 02 03999 04 0000 151</t>
  </si>
  <si>
    <t>901 2 02 03022 04 0000 151</t>
  </si>
  <si>
    <t>902 2 02 03024 04 0000 151</t>
  </si>
  <si>
    <t>907 2 02 03026 04 0000 151</t>
  </si>
  <si>
    <t>902 2 02 03029 04 0000 151</t>
  </si>
  <si>
    <t>902 2 02 02999 04 0000 151</t>
  </si>
  <si>
    <t xml:space="preserve">901 2 02 02999 04 0000 151 </t>
  </si>
  <si>
    <t>908 2 02 04005 04 0000 151</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</si>
  <si>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а также на содержание дополнительных штатных должностей медицинского и педагогического персонала для работы с детьми-сиротами и детьми, оставшимися без попечения родителей, находящихся в лечебно-профилактических учреждениях Московской области</t>
  </si>
  <si>
    <t>План 2008 года</t>
  </si>
  <si>
    <t>000 1 09 01020 04 0000 110 - 000 1 09 07050 04 0000 110</t>
  </si>
  <si>
    <t>Задолженность и перерасчеты по отмененным налогам, сборам и иным обязательным платежам (за исключением земельного налога)</t>
  </si>
  <si>
    <t>000 1 13 03040 04 0000 130</t>
  </si>
  <si>
    <t>000 1 13 03000 00 0000 130</t>
  </si>
  <si>
    <t>Прочие доходы от оказания платных услуг и компенсации затрат государства</t>
  </si>
  <si>
    <t>Прочие доходы от оказания платных услуг получателями средств бюджетов городских округов  и компенсации затрат бюджетов городских округов</t>
  </si>
  <si>
    <t>000 1 16 25010 01 0000 140</t>
  </si>
  <si>
    <t>000 1 16 25050 01 0000 140</t>
  </si>
  <si>
    <t>000 1 16 25060 01 0000 140</t>
  </si>
  <si>
    <t>Денежные взыскания (штрафы) за нарушение законодательства о недрах</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</si>
  <si>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</si>
  <si>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</si>
  <si>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 xml:space="preserve">000 1 16 90040 04 0000 140  </t>
  </si>
  <si>
    <t>Прочие поступления от денежных взысканий (штрафов) и иных сумм в возмещение ущерба, зачисляемые в бюджеты городских округов</t>
  </si>
  <si>
    <t>000 1 17 01000 00 0000 000</t>
  </si>
  <si>
    <t>Невыясненные поступления</t>
  </si>
  <si>
    <t>000 1 17 01040 04 0000 180</t>
  </si>
  <si>
    <t>Невыясненные поступления, зачисляемые в бюджеты городских округов</t>
  </si>
  <si>
    <t>000 1 17 05040 04 0003 180</t>
  </si>
  <si>
    <t>Прочие неналоговые доходы бюджетов городских округов</t>
  </si>
  <si>
    <t>Налоговые доходы</t>
  </si>
  <si>
    <t>Неналоговые доходы</t>
  </si>
  <si>
    <t>904 2 02 03055 04 0000 151</t>
  </si>
  <si>
    <t>на государственную поддержку внедрения комплексных проектов модернизации образования</t>
  </si>
  <si>
    <t>000 2 02 04000 00 0000 151</t>
  </si>
  <si>
    <t>Иные межбюджетные трансферты</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</si>
  <si>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</si>
  <si>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</si>
  <si>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</si>
  <si>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 xml:space="preserve">000 1 16 08000 01 0000 140 </t>
  </si>
  <si>
    <t>Доходы в виде прибыли, приходящейся на доли в уставных (складочных) капиталах хозяйственных товарицеств и обществ</t>
  </si>
  <si>
    <t xml:space="preserve">000 1 11 01040 04 0000 120 </t>
  </si>
  <si>
    <t>000 1 16 28000 01 0000 140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</si>
  <si>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</si>
  <si>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Денежные взыскания (штрафы) за нарушение законодательства в области обеспечения санитарно-эпидемилогического благополучия человека и законодательства в сфере защиты прав потребителей.</t>
  </si>
  <si>
    <t>на долевое финансирование расходов на капитальные вложения и частичное возмещение расходов бюджетов муниципальных образований МО на капитальные вложения в обьекты общественной инфраструктуры</t>
  </si>
  <si>
    <t>на частичное финансирование расходов бюджетов муниципальных образований на повышение квалификации лиц. Замещающих выборные муниципальные должности в муниципальных образованиях МО</t>
  </si>
  <si>
    <t>902 2 02  03999 04 0000 151</t>
  </si>
  <si>
    <t>901 2 02  03007 04 0000 151</t>
  </si>
  <si>
    <t>на финансовое обеспечение переданных полномочий по составлению списков кандидатов в присяжные заседатели федеральных судов общей юрисдикции в Российской Федерации</t>
  </si>
  <si>
    <t>907 2 02  03030 04 0000 151</t>
  </si>
  <si>
    <t>на обеспечение жилыми помещениями отдельных категорий ветеранов, инвалидов и семей, имеющих детей-инвалидов</t>
  </si>
  <si>
    <t>902 2 02 02042 04 0000 151</t>
  </si>
  <si>
    <t>на обеспеченме мероприятий по капитальному ремонту многоквартирных домов за счет средств Фонда содействия реформированию жилищно-коммунального хозяйства</t>
  </si>
  <si>
    <t>на обеспеченме мероприятий по капитальному ремонту многоквартирных домов за счет средств  бюджетов</t>
  </si>
  <si>
    <t>на оплату труда работников столовых муниципальных образовательных учреждений МО</t>
  </si>
  <si>
    <t>на реализацию подпрограммы " Обеспечение жильем молодых семей" ОЦП "Жилище" на 2002-2010 годы"</t>
  </si>
  <si>
    <t xml:space="preserve">901 2 02 02008 04 0000 151 </t>
  </si>
  <si>
    <t>на реализацию подпрограммы "Обеспечение жильем молодых семей" ФЦП "Жилище" на 2002-2010 годы"</t>
  </si>
  <si>
    <t>на комплектование книжных фондов библиотек муниципальных образований</t>
  </si>
  <si>
    <t xml:space="preserve">903 2 02 02068 04 0000 151 </t>
  </si>
  <si>
    <t>на частичное финансирование расходов бюджетов муниципальных образований МО на развитие социальной и инженерной инфраструктуры муниципальных образований МО за счет средств, перечисляемых из федерального бюджета</t>
  </si>
  <si>
    <t xml:space="preserve">901 2 02 02004 04 0000 151 </t>
  </si>
  <si>
    <t>000 1 01 02050 01 0000 110</t>
  </si>
  <si>
    <t>Налог на доходы физических лиц с доходов</t>
  </si>
  <si>
    <t>000 1 01 02011 01 0000 110</t>
  </si>
  <si>
    <t>Налог на доходы физических лиц с доходов, полученных в виде процентов по облигациям с ипотечным покрытием</t>
  </si>
  <si>
    <t>на внедрение инновационных образавательных программ</t>
  </si>
  <si>
    <t>Исполнено за 2008 год</t>
  </si>
  <si>
    <t xml:space="preserve">901 2 02 02088 04 0001 151 </t>
  </si>
  <si>
    <t xml:space="preserve">901 2 02 02089 04 0001 151 </t>
  </si>
  <si>
    <t>Поступление доходов в  бюджет городского округа Долгопрудный по основным источникам в 2008 году</t>
  </si>
  <si>
    <t>% исполнения годовых назначений</t>
  </si>
  <si>
    <t xml:space="preserve">Приложение №4
к решению Совета депутатов
от 24 июня 2009г. №40-нр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</si>
</sst>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0.00000000"/>
    <numFmt numFmtId="171" formatCode="0.000000000"/>
    <numFmt numFmtId="172" formatCode="0.0000000000"/>
    <numFmt numFmtId="173" formatCode="0.0000000"/>
    <numFmt numFmtId="174" formatCode="0.000000"/>
    <numFmt numFmtId="175" formatCode="0.00000"/>
    <numFmt numFmtId="176" formatCode="0.0000"/>
  </numFmts>
  <fonts count="7">
    <font>
      <sz val="10"/>
      <name val="Arial Cyr"/>
      <family val="0"/>
    </font>
    <font>
      <sz val="9"/>
      <name val="Arial Cyr"/>
      <family val="2"/>
    </font>
    <font>
      <b/>
      <sz val="9"/>
      <name val="Arial Cyr"/>
      <family val="2"/>
    </font>
    <font>
      <i/>
      <sz val="8"/>
      <name val="Arial Cyr"/>
      <family val="2"/>
    </font>
    <font>
      <b/>
      <sz val="8"/>
      <name val="Arial Cyr"/>
      <family val="2"/>
    </font>
    <font>
      <sz val="8"/>
      <name val="Arial Cyr"/>
      <family val="2"/>
    </font>
    <font>
      <b/>
      <sz val="10"/>
      <name val="Arial Cyr"/>
      <family val="0"/>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164" fontId="1" fillId="0" borderId="1" xfId="0" applyNumberFormat="1" applyFont="1" applyBorder="1" applyAlignment="1">
      <alignment/>
    </xf>
    <xf numFmtId="164" fontId="2" fillId="0" borderId="1" xfId="0" applyNumberFormat="1" applyFont="1" applyFill="1" applyBorder="1" applyAlignment="1">
      <alignment/>
    </xf>
    <xf numFmtId="164" fontId="1" fillId="0" borderId="1" xfId="0" applyNumberFormat="1" applyFont="1" applyFill="1" applyBorder="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1" fillId="0" borderId="0" xfId="0" applyFont="1" applyFill="1" applyAlignment="1">
      <alignment/>
    </xf>
    <xf numFmtId="0" fontId="1" fillId="0" borderId="0" xfId="0" applyFont="1" applyFill="1" applyBorder="1" applyAlignment="1">
      <alignment/>
    </xf>
    <xf numFmtId="0" fontId="1" fillId="0" borderId="0" xfId="0" applyFont="1" applyAlignment="1">
      <alignment/>
    </xf>
    <xf numFmtId="0" fontId="1" fillId="0" borderId="0" xfId="0" applyFont="1" applyFill="1" applyAlignment="1">
      <alignment/>
    </xf>
    <xf numFmtId="164" fontId="2" fillId="0" borderId="1" xfId="0" applyNumberFormat="1" applyFont="1" applyBorder="1" applyAlignment="1">
      <alignment wrapText="1"/>
    </xf>
    <xf numFmtId="164" fontId="2" fillId="0" borderId="1" xfId="0" applyNumberFormat="1" applyFont="1" applyBorder="1" applyAlignment="1">
      <alignment/>
    </xf>
    <xf numFmtId="0" fontId="1" fillId="0" borderId="1" xfId="0" applyFont="1" applyFill="1" applyBorder="1" applyAlignment="1">
      <alignment/>
    </xf>
    <xf numFmtId="0" fontId="2" fillId="0" borderId="1" xfId="0" applyFont="1" applyFill="1" applyBorder="1" applyAlignment="1">
      <alignment/>
    </xf>
    <xf numFmtId="164" fontId="2" fillId="2" borderId="1" xfId="0" applyNumberFormat="1" applyFont="1" applyFill="1" applyBorder="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center"/>
    </xf>
    <xf numFmtId="0" fontId="1" fillId="0" borderId="0" xfId="0" applyFont="1" applyBorder="1" applyAlignment="1">
      <alignment horizontal="center" wrapText="1"/>
    </xf>
    <xf numFmtId="0" fontId="1" fillId="0" borderId="0" xfId="0" applyFont="1" applyBorder="1" applyAlignment="1">
      <alignment wrapText="1"/>
    </xf>
    <xf numFmtId="0" fontId="2" fillId="0" borderId="1" xfId="0" applyFont="1" applyBorder="1" applyAlignment="1">
      <alignment horizontal="center" wrapText="1"/>
    </xf>
    <xf numFmtId="0" fontId="2" fillId="0" borderId="0" xfId="0" applyFont="1" applyAlignment="1">
      <alignment/>
    </xf>
    <xf numFmtId="43" fontId="1" fillId="0" borderId="0" xfId="18" applyFont="1" applyFill="1" applyAlignment="1">
      <alignment/>
    </xf>
    <xf numFmtId="43" fontId="1" fillId="0" borderId="0" xfId="0" applyNumberFormat="1" applyFont="1" applyFill="1" applyAlignment="1">
      <alignment/>
    </xf>
    <xf numFmtId="0" fontId="4" fillId="0" borderId="1" xfId="0" applyFont="1" applyBorder="1" applyAlignment="1">
      <alignment/>
    </xf>
    <xf numFmtId="49" fontId="5" fillId="0" borderId="1" xfId="0" applyNumberFormat="1" applyFont="1" applyBorder="1" applyAlignment="1">
      <alignment wrapText="1"/>
    </xf>
    <xf numFmtId="0" fontId="5" fillId="0" borderId="1" xfId="0" applyFont="1" applyBorder="1" applyAlignment="1">
      <alignment/>
    </xf>
    <xf numFmtId="0" fontId="5" fillId="0" borderId="1" xfId="0" applyFont="1" applyBorder="1" applyAlignment="1">
      <alignment wrapText="1"/>
    </xf>
    <xf numFmtId="0" fontId="5" fillId="0" borderId="1" xfId="0" applyFont="1" applyFill="1" applyBorder="1" applyAlignment="1">
      <alignment/>
    </xf>
    <xf numFmtId="0" fontId="5" fillId="0" borderId="0" xfId="0" applyFont="1" applyAlignment="1">
      <alignment/>
    </xf>
    <xf numFmtId="0" fontId="4" fillId="0" borderId="1" xfId="0" applyFont="1" applyFill="1" applyBorder="1" applyAlignment="1">
      <alignment/>
    </xf>
    <xf numFmtId="0" fontId="5" fillId="0" borderId="0" xfId="0" applyFont="1" applyFill="1" applyAlignment="1">
      <alignment/>
    </xf>
    <xf numFmtId="164" fontId="2" fillId="3" borderId="1" xfId="0" applyNumberFormat="1" applyFont="1" applyFill="1" applyBorder="1" applyAlignment="1">
      <alignment/>
    </xf>
    <xf numFmtId="0" fontId="5" fillId="2" borderId="1" xfId="0" applyFont="1" applyFill="1" applyBorder="1" applyAlignment="1">
      <alignment/>
    </xf>
    <xf numFmtId="164" fontId="2" fillId="4" borderId="1" xfId="0" applyNumberFormat="1" applyFont="1" applyFill="1" applyBorder="1" applyAlignment="1">
      <alignment/>
    </xf>
    <xf numFmtId="0" fontId="4" fillId="2" borderId="1" xfId="0" applyFont="1" applyFill="1" applyBorder="1" applyAlignment="1">
      <alignment/>
    </xf>
    <xf numFmtId="164" fontId="2" fillId="2" borderId="1" xfId="0" applyNumberFormat="1" applyFont="1" applyFill="1" applyBorder="1" applyAlignment="1">
      <alignment wrapText="1"/>
    </xf>
    <xf numFmtId="49" fontId="4" fillId="0" borderId="1" xfId="0" applyNumberFormat="1" applyFont="1" applyBorder="1" applyAlignment="1">
      <alignment/>
    </xf>
    <xf numFmtId="0" fontId="6" fillId="0" borderId="0" xfId="0" applyFont="1" applyBorder="1" applyAlignment="1">
      <alignment horizontal="center" wrapText="1"/>
    </xf>
    <xf numFmtId="0" fontId="1" fillId="0" borderId="4" xfId="0" applyFont="1" applyBorder="1" applyAlignment="1">
      <alignment wrapText="1"/>
    </xf>
    <xf numFmtId="0" fontId="1" fillId="0" borderId="4" xfId="0" applyFont="1" applyBorder="1" applyAlignment="1">
      <alignment/>
    </xf>
    <xf numFmtId="0" fontId="4" fillId="0" borderId="1" xfId="0" applyFont="1" applyBorder="1" applyAlignment="1">
      <alignment horizontal="center" wrapText="1"/>
    </xf>
    <xf numFmtId="0" fontId="2" fillId="0" borderId="1" xfId="0" applyFont="1" applyBorder="1" applyAlignment="1">
      <alignment wrapText="1"/>
    </xf>
    <xf numFmtId="0" fontId="1" fillId="0" borderId="0" xfId="0" applyFont="1" applyAlignment="1">
      <alignment horizontal="right" wrapText="1"/>
    </xf>
    <xf numFmtId="0" fontId="0" fillId="0" borderId="0" xfId="0" applyAlignment="1">
      <alignment horizontal="right"/>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2" fillId="4" borderId="5" xfId="0" applyFont="1" applyFill="1" applyBorder="1" applyAlignment="1">
      <alignment wrapText="1"/>
    </xf>
    <xf numFmtId="0" fontId="2" fillId="4" borderId="6" xfId="0" applyFont="1" applyFill="1" applyBorder="1" applyAlignment="1">
      <alignment wrapText="1"/>
    </xf>
    <xf numFmtId="0" fontId="2" fillId="4" borderId="7" xfId="0" applyFont="1" applyFill="1" applyBorder="1" applyAlignment="1">
      <alignment wrapText="1"/>
    </xf>
    <xf numFmtId="0" fontId="2" fillId="2" borderId="5" xfId="0" applyFont="1" applyFill="1" applyBorder="1" applyAlignment="1">
      <alignment wrapText="1"/>
    </xf>
    <xf numFmtId="0" fontId="1" fillId="2" borderId="6" xfId="0" applyFont="1" applyFill="1" applyBorder="1" applyAlignment="1">
      <alignment wrapText="1"/>
    </xf>
    <xf numFmtId="0" fontId="1" fillId="2" borderId="7" xfId="0" applyFont="1" applyFill="1" applyBorder="1" applyAlignment="1">
      <alignment wrapText="1"/>
    </xf>
    <xf numFmtId="0" fontId="5" fillId="0" borderId="5" xfId="0" applyFont="1" applyFill="1" applyBorder="1" applyAlignment="1">
      <alignment wrapText="1"/>
    </xf>
    <xf numFmtId="0" fontId="0" fillId="0" borderId="6" xfId="0" applyBorder="1" applyAlignment="1">
      <alignment wrapText="1"/>
    </xf>
    <xf numFmtId="0" fontId="0" fillId="0" borderId="7" xfId="0"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6" xfId="0" applyFont="1" applyFill="1" applyBorder="1" applyAlignment="1">
      <alignment wrapText="1"/>
    </xf>
    <xf numFmtId="0" fontId="5" fillId="0" borderId="7" xfId="0" applyFont="1" applyFill="1" applyBorder="1" applyAlignment="1">
      <alignment wrapText="1"/>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2" fillId="2" borderId="6" xfId="0" applyFont="1" applyFill="1" applyBorder="1" applyAlignment="1">
      <alignment wrapText="1"/>
    </xf>
    <xf numFmtId="0" fontId="2" fillId="2" borderId="7" xfId="0" applyFont="1" applyFill="1" applyBorder="1" applyAlignment="1">
      <alignment wrapText="1"/>
    </xf>
    <xf numFmtId="0" fontId="2" fillId="0" borderId="5" xfId="0" applyFont="1" applyFill="1" applyBorder="1" applyAlignment="1">
      <alignment wrapText="1"/>
    </xf>
    <xf numFmtId="0" fontId="1" fillId="0" borderId="6" xfId="0" applyFont="1" applyBorder="1" applyAlignment="1">
      <alignment/>
    </xf>
    <xf numFmtId="0" fontId="1" fillId="0" borderId="7" xfId="0" applyFont="1" applyBorder="1" applyAlignment="1">
      <alignment/>
    </xf>
    <xf numFmtId="0" fontId="5" fillId="0" borderId="5" xfId="0" applyFont="1" applyBorder="1" applyAlignment="1">
      <alignment horizontal="left" wrapText="1"/>
    </xf>
    <xf numFmtId="0" fontId="5" fillId="0" borderId="6" xfId="0" applyFont="1" applyBorder="1" applyAlignment="1">
      <alignment horizontal="left"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2" borderId="6" xfId="0" applyFont="1" applyFill="1" applyBorder="1" applyAlignment="1">
      <alignment/>
    </xf>
    <xf numFmtId="0" fontId="1" fillId="2" borderId="7" xfId="0" applyFont="1" applyFill="1" applyBorder="1" applyAlignment="1">
      <alignment/>
    </xf>
    <xf numFmtId="0" fontId="5" fillId="0" borderId="7" xfId="0" applyFont="1" applyBorder="1" applyAlignment="1">
      <alignment horizontal="left" wrapText="1"/>
    </xf>
    <xf numFmtId="0" fontId="2" fillId="0" borderId="1" xfId="0" applyFont="1" applyBorder="1" applyAlignment="1">
      <alignment/>
    </xf>
    <xf numFmtId="0" fontId="1" fillId="0" borderId="5" xfId="0" applyFont="1" applyBorder="1" applyAlignment="1">
      <alignment wrapText="1"/>
    </xf>
    <xf numFmtId="0" fontId="6" fillId="0" borderId="0" xfId="0" applyFont="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4"/>
  <sheetViews>
    <sheetView tabSelected="1" workbookViewId="0" topLeftCell="A1">
      <selection activeCell="E1" sqref="E1:G3"/>
    </sheetView>
  </sheetViews>
  <sheetFormatPr defaultColWidth="9.00390625" defaultRowHeight="12.75"/>
  <cols>
    <col min="1" max="1" width="19.375" style="10" customWidth="1"/>
    <col min="2" max="2" width="20.75390625" style="10" customWidth="1"/>
    <col min="3" max="3" width="20.00390625" style="10" customWidth="1"/>
    <col min="4" max="4" width="10.375" style="10" customWidth="1"/>
    <col min="5" max="5" width="11.00390625" style="10" customWidth="1"/>
    <col min="6" max="6" width="11.125" style="10" customWidth="1"/>
    <col min="7" max="7" width="10.25390625" style="10" customWidth="1"/>
    <col min="8" max="16384" width="8.875" style="10" customWidth="1"/>
  </cols>
  <sheetData>
    <row r="1" spans="4:7" ht="14.25" customHeight="1">
      <c r="D1" s="17"/>
      <c r="E1" s="45" t="s">
        <v>201</v>
      </c>
      <c r="F1" s="46"/>
      <c r="G1" s="46"/>
    </row>
    <row r="2" spans="4:7" ht="14.25" customHeight="1">
      <c r="D2" s="17"/>
      <c r="E2" s="46"/>
      <c r="F2" s="46"/>
      <c r="G2" s="46"/>
    </row>
    <row r="3" spans="4:7" ht="16.5" customHeight="1">
      <c r="D3" s="19"/>
      <c r="E3" s="46"/>
      <c r="F3" s="46"/>
      <c r="G3" s="46"/>
    </row>
    <row r="4" spans="4:5" ht="10.5" customHeight="1">
      <c r="D4" s="19"/>
      <c r="E4" s="18"/>
    </row>
    <row r="5" spans="1:7" ht="15.75" customHeight="1">
      <c r="A5" s="90" t="s">
        <v>199</v>
      </c>
      <c r="B5" s="90"/>
      <c r="C5" s="90"/>
      <c r="D5" s="90"/>
      <c r="E5" s="90"/>
      <c r="F5" s="90"/>
      <c r="G5" s="90"/>
    </row>
    <row r="6" spans="1:7" ht="15.75" customHeight="1">
      <c r="A6" s="40"/>
      <c r="B6" s="40"/>
      <c r="C6" s="40"/>
      <c r="D6" s="40"/>
      <c r="E6" s="40"/>
      <c r="F6" s="40"/>
      <c r="G6" s="40"/>
    </row>
    <row r="7" spans="1:7" ht="14.25" customHeight="1">
      <c r="A7" s="20"/>
      <c r="B7" s="21"/>
      <c r="C7" s="21"/>
      <c r="D7" s="21"/>
      <c r="E7" s="41"/>
      <c r="F7" s="42"/>
      <c r="G7" s="41" t="s">
        <v>51</v>
      </c>
    </row>
    <row r="8" spans="1:7" ht="45.75" customHeight="1">
      <c r="A8" s="22" t="s">
        <v>22</v>
      </c>
      <c r="B8" s="82" t="s">
        <v>0</v>
      </c>
      <c r="C8" s="83"/>
      <c r="D8" s="84"/>
      <c r="E8" s="22" t="s">
        <v>137</v>
      </c>
      <c r="F8" s="44" t="s">
        <v>196</v>
      </c>
      <c r="G8" s="43" t="s">
        <v>200</v>
      </c>
    </row>
    <row r="9" spans="1:7" ht="12">
      <c r="A9" s="37" t="s">
        <v>52</v>
      </c>
      <c r="B9" s="72" t="s">
        <v>9</v>
      </c>
      <c r="C9" s="85"/>
      <c r="D9" s="86"/>
      <c r="E9" s="38">
        <f>E10+E19+E21+E26+E30+E34+E42+E44+E46+E50+E66+E73</f>
        <v>1354210.5</v>
      </c>
      <c r="F9" s="16">
        <f>F10+F19+F21+F26+F30+F34+F42+F44+F46+F50+F66+F73</f>
        <v>1179631.7</v>
      </c>
      <c r="G9" s="16">
        <f>F9/E9*100</f>
        <v>87.10844436666234</v>
      </c>
    </row>
    <row r="10" spans="1:7" ht="12">
      <c r="A10" s="26" t="s">
        <v>27</v>
      </c>
      <c r="B10" s="64" t="s">
        <v>10</v>
      </c>
      <c r="C10" s="78"/>
      <c r="D10" s="79"/>
      <c r="E10" s="12">
        <f>E11</f>
        <v>367943.7</v>
      </c>
      <c r="F10" s="13">
        <v>384266.9</v>
      </c>
      <c r="G10" s="13">
        <f aca="true" t="shared" si="0" ref="G10:G77">F10/E10*100</f>
        <v>104.43633088431736</v>
      </c>
    </row>
    <row r="11" spans="1:7" ht="12">
      <c r="A11" s="39" t="s">
        <v>28</v>
      </c>
      <c r="B11" s="88" t="s">
        <v>1</v>
      </c>
      <c r="C11" s="88"/>
      <c r="D11" s="88"/>
      <c r="E11" s="4">
        <f>E12+E14+E15+E16+E17</f>
        <v>367943.7</v>
      </c>
      <c r="F11" s="13">
        <f>SUM(F12:F18)</f>
        <v>384266.9</v>
      </c>
      <c r="G11" s="13">
        <f t="shared" si="0"/>
        <v>104.43633088431736</v>
      </c>
    </row>
    <row r="12" spans="1:7" ht="28.5" customHeight="1">
      <c r="A12" s="27" t="s">
        <v>29</v>
      </c>
      <c r="B12" s="47" t="s">
        <v>3</v>
      </c>
      <c r="C12" s="48"/>
      <c r="D12" s="49"/>
      <c r="E12" s="6">
        <v>7520</v>
      </c>
      <c r="F12" s="3">
        <v>7714.8</v>
      </c>
      <c r="G12" s="3">
        <f t="shared" si="0"/>
        <v>102.59042553191489</v>
      </c>
    </row>
    <row r="13" spans="1:7" ht="17.25" customHeight="1">
      <c r="A13" s="27" t="s">
        <v>193</v>
      </c>
      <c r="B13" s="47" t="s">
        <v>192</v>
      </c>
      <c r="C13" s="57"/>
      <c r="D13" s="58"/>
      <c r="E13" s="6">
        <v>0</v>
      </c>
      <c r="F13" s="3">
        <v>0.5</v>
      </c>
      <c r="G13" s="3"/>
    </row>
    <row r="14" spans="1:7" ht="67.5" customHeight="1">
      <c r="A14" s="27" t="s">
        <v>31</v>
      </c>
      <c r="B14" s="80" t="s">
        <v>20</v>
      </c>
      <c r="C14" s="81"/>
      <c r="D14" s="81"/>
      <c r="E14" s="3">
        <v>352483.7</v>
      </c>
      <c r="F14" s="5">
        <v>368408.8</v>
      </c>
      <c r="G14" s="3">
        <f t="shared" si="0"/>
        <v>104.51796778120519</v>
      </c>
    </row>
    <row r="15" spans="1:7" ht="56.25" customHeight="1">
      <c r="A15" s="27" t="s">
        <v>30</v>
      </c>
      <c r="B15" s="80" t="s">
        <v>21</v>
      </c>
      <c r="C15" s="81"/>
      <c r="D15" s="87"/>
      <c r="E15" s="7">
        <v>1810</v>
      </c>
      <c r="F15" s="14">
        <v>1845.5</v>
      </c>
      <c r="G15" s="3">
        <f t="shared" si="0"/>
        <v>101.96132596685084</v>
      </c>
    </row>
    <row r="16" spans="1:7" ht="38.25" customHeight="1">
      <c r="A16" s="27" t="s">
        <v>32</v>
      </c>
      <c r="B16" s="47" t="s">
        <v>4</v>
      </c>
      <c r="C16" s="48"/>
      <c r="D16" s="49"/>
      <c r="E16" s="3">
        <v>5970</v>
      </c>
      <c r="F16" s="2">
        <v>6117.4</v>
      </c>
      <c r="G16" s="3">
        <f t="shared" si="0"/>
        <v>102.46901172529313</v>
      </c>
    </row>
    <row r="17" spans="1:7" ht="125.25" customHeight="1">
      <c r="A17" s="27" t="s">
        <v>33</v>
      </c>
      <c r="B17" s="47" t="s">
        <v>25</v>
      </c>
      <c r="C17" s="48"/>
      <c r="D17" s="49"/>
      <c r="E17" s="3">
        <v>160</v>
      </c>
      <c r="F17" s="2">
        <v>179.2</v>
      </c>
      <c r="G17" s="3">
        <f t="shared" si="0"/>
        <v>111.99999999999999</v>
      </c>
    </row>
    <row r="18" spans="1:7" ht="24" customHeight="1">
      <c r="A18" s="27" t="s">
        <v>191</v>
      </c>
      <c r="B18" s="47" t="s">
        <v>194</v>
      </c>
      <c r="C18" s="57"/>
      <c r="D18" s="58"/>
      <c r="E18" s="3">
        <v>0</v>
      </c>
      <c r="F18" s="2">
        <v>0.7</v>
      </c>
      <c r="G18" s="3"/>
    </row>
    <row r="19" spans="1:7" ht="16.5" customHeight="1">
      <c r="A19" s="26" t="s">
        <v>34</v>
      </c>
      <c r="B19" s="59" t="s">
        <v>11</v>
      </c>
      <c r="C19" s="60"/>
      <c r="D19" s="61"/>
      <c r="E19" s="13">
        <f>E20</f>
        <v>42512</v>
      </c>
      <c r="F19" s="13">
        <f>F20</f>
        <v>43165.3</v>
      </c>
      <c r="G19" s="13">
        <f t="shared" si="0"/>
        <v>101.53674256680468</v>
      </c>
    </row>
    <row r="20" spans="1:7" ht="13.5" customHeight="1">
      <c r="A20" s="28" t="s">
        <v>35</v>
      </c>
      <c r="B20" s="47" t="s">
        <v>5</v>
      </c>
      <c r="C20" s="48"/>
      <c r="D20" s="49"/>
      <c r="E20" s="5">
        <v>42512</v>
      </c>
      <c r="F20" s="3">
        <v>43165.3</v>
      </c>
      <c r="G20" s="3">
        <f t="shared" si="0"/>
        <v>101.53674256680468</v>
      </c>
    </row>
    <row r="21" spans="1:7" ht="15.75" customHeight="1">
      <c r="A21" s="26" t="s">
        <v>36</v>
      </c>
      <c r="B21" s="59" t="s">
        <v>12</v>
      </c>
      <c r="C21" s="60"/>
      <c r="D21" s="61"/>
      <c r="E21" s="4">
        <f>SUM(E22:E23)</f>
        <v>135694</v>
      </c>
      <c r="F21" s="15">
        <f>F22+F23</f>
        <v>166363</v>
      </c>
      <c r="G21" s="13">
        <f t="shared" si="0"/>
        <v>122.60158886907307</v>
      </c>
    </row>
    <row r="22" spans="1:7" ht="33.75" customHeight="1">
      <c r="A22" s="28" t="s">
        <v>59</v>
      </c>
      <c r="B22" s="47" t="s">
        <v>60</v>
      </c>
      <c r="C22" s="48"/>
      <c r="D22" s="49"/>
      <c r="E22" s="5">
        <v>1956</v>
      </c>
      <c r="F22" s="2">
        <v>1924.5</v>
      </c>
      <c r="G22" s="3">
        <f t="shared" si="0"/>
        <v>98.38957055214725</v>
      </c>
    </row>
    <row r="23" spans="1:7" ht="15.75" customHeight="1">
      <c r="A23" s="26" t="s">
        <v>61</v>
      </c>
      <c r="B23" s="59" t="s">
        <v>13</v>
      </c>
      <c r="C23" s="60"/>
      <c r="D23" s="61"/>
      <c r="E23" s="4">
        <f>SUM(E24:E25)</f>
        <v>133738</v>
      </c>
      <c r="F23" s="1">
        <f>F24+F25</f>
        <v>164438.5</v>
      </c>
      <c r="G23" s="13">
        <f t="shared" si="0"/>
        <v>122.9557044370336</v>
      </c>
    </row>
    <row r="24" spans="1:7" ht="45" customHeight="1">
      <c r="A24" s="28" t="s">
        <v>62</v>
      </c>
      <c r="B24" s="47" t="s">
        <v>63</v>
      </c>
      <c r="C24" s="48"/>
      <c r="D24" s="49"/>
      <c r="E24" s="5">
        <v>4438</v>
      </c>
      <c r="F24" s="2">
        <v>7370.3</v>
      </c>
      <c r="G24" s="3">
        <f t="shared" si="0"/>
        <v>166.0725552050473</v>
      </c>
    </row>
    <row r="25" spans="1:7" ht="46.5" customHeight="1">
      <c r="A25" s="28" t="s">
        <v>64</v>
      </c>
      <c r="B25" s="47" t="s">
        <v>65</v>
      </c>
      <c r="C25" s="48"/>
      <c r="D25" s="49"/>
      <c r="E25" s="5">
        <v>129300</v>
      </c>
      <c r="F25" s="2">
        <v>157068.2</v>
      </c>
      <c r="G25" s="3">
        <f t="shared" si="0"/>
        <v>121.47579273008509</v>
      </c>
    </row>
    <row r="26" spans="1:7" s="23" customFormat="1" ht="15.75" customHeight="1">
      <c r="A26" s="26" t="s">
        <v>37</v>
      </c>
      <c r="B26" s="59" t="s">
        <v>66</v>
      </c>
      <c r="C26" s="60"/>
      <c r="D26" s="61"/>
      <c r="E26" s="4">
        <f>SUM(E27:E29)</f>
        <v>3237</v>
      </c>
      <c r="F26" s="13">
        <f>F27+F28+F29</f>
        <v>3303.5</v>
      </c>
      <c r="G26" s="13">
        <f t="shared" si="0"/>
        <v>102.05437133147977</v>
      </c>
    </row>
    <row r="27" spans="1:7" ht="45" customHeight="1">
      <c r="A27" s="28" t="s">
        <v>38</v>
      </c>
      <c r="B27" s="47" t="s">
        <v>23</v>
      </c>
      <c r="C27" s="48"/>
      <c r="D27" s="49"/>
      <c r="E27" s="5">
        <v>2781</v>
      </c>
      <c r="F27" s="2">
        <v>2831.1</v>
      </c>
      <c r="G27" s="3">
        <f t="shared" si="0"/>
        <v>101.8015102481122</v>
      </c>
    </row>
    <row r="28" spans="1:7" ht="57.75" customHeight="1">
      <c r="A28" s="28" t="s">
        <v>39</v>
      </c>
      <c r="B28" s="47" t="s">
        <v>67</v>
      </c>
      <c r="C28" s="48"/>
      <c r="D28" s="49"/>
      <c r="E28" s="5">
        <v>450</v>
      </c>
      <c r="F28" s="2">
        <v>461.9</v>
      </c>
      <c r="G28" s="3">
        <f t="shared" si="0"/>
        <v>102.64444444444445</v>
      </c>
    </row>
    <row r="29" spans="1:7" ht="24.75" customHeight="1">
      <c r="A29" s="28" t="s">
        <v>40</v>
      </c>
      <c r="B29" s="47" t="s">
        <v>24</v>
      </c>
      <c r="C29" s="48"/>
      <c r="D29" s="49"/>
      <c r="E29" s="5">
        <v>6</v>
      </c>
      <c r="F29" s="3">
        <v>10.5</v>
      </c>
      <c r="G29" s="3">
        <f t="shared" si="0"/>
        <v>175</v>
      </c>
    </row>
    <row r="30" spans="1:7" ht="27" customHeight="1">
      <c r="A30" s="26" t="s">
        <v>41</v>
      </c>
      <c r="B30" s="59" t="s">
        <v>68</v>
      </c>
      <c r="C30" s="60"/>
      <c r="D30" s="61"/>
      <c r="E30" s="4">
        <f>E31</f>
        <v>2240</v>
      </c>
      <c r="F30" s="1">
        <f>F31+F32</f>
        <v>-43022.2</v>
      </c>
      <c r="G30" s="3">
        <f t="shared" si="0"/>
        <v>-1920.6339285714287</v>
      </c>
    </row>
    <row r="31" spans="1:7" ht="22.5" customHeight="1">
      <c r="A31" s="28" t="s">
        <v>69</v>
      </c>
      <c r="B31" s="47" t="s">
        <v>70</v>
      </c>
      <c r="C31" s="48"/>
      <c r="D31" s="49"/>
      <c r="E31" s="5">
        <v>2240</v>
      </c>
      <c r="F31" s="2">
        <v>-44294.1</v>
      </c>
      <c r="G31" s="3">
        <f t="shared" si="0"/>
        <v>-1977.4151785714284</v>
      </c>
    </row>
    <row r="32" spans="1:7" ht="28.5" customHeight="1">
      <c r="A32" s="29" t="s">
        <v>138</v>
      </c>
      <c r="B32" s="47" t="s">
        <v>139</v>
      </c>
      <c r="C32" s="48"/>
      <c r="D32" s="49"/>
      <c r="E32" s="5">
        <v>0</v>
      </c>
      <c r="F32" s="2">
        <v>1271.9</v>
      </c>
      <c r="G32" s="3"/>
    </row>
    <row r="33" spans="1:7" ht="18" customHeight="1">
      <c r="A33" s="29"/>
      <c r="B33" s="50" t="s">
        <v>158</v>
      </c>
      <c r="C33" s="51"/>
      <c r="D33" s="52"/>
      <c r="E33" s="36">
        <f>E10+E19+E21+E26+E30</f>
        <v>551626.7</v>
      </c>
      <c r="F33" s="36">
        <f>F10+F19+F21+F26+F30</f>
        <v>554076.5</v>
      </c>
      <c r="G33" s="36">
        <f t="shared" si="0"/>
        <v>100.44410468166245</v>
      </c>
    </row>
    <row r="34" spans="1:7" ht="28.5" customHeight="1">
      <c r="A34" s="26" t="s">
        <v>71</v>
      </c>
      <c r="B34" s="59" t="s">
        <v>14</v>
      </c>
      <c r="C34" s="60"/>
      <c r="D34" s="61"/>
      <c r="E34" s="34">
        <f>SUM(E35:E40)</f>
        <v>543817</v>
      </c>
      <c r="F34" s="13">
        <f>F35+F37+F38+F39+F40+F41</f>
        <v>391204.19999999995</v>
      </c>
      <c r="G34" s="13">
        <f t="shared" si="0"/>
        <v>71.93673607114157</v>
      </c>
    </row>
    <row r="35" spans="1:7" ht="17.25" customHeight="1">
      <c r="A35" s="28" t="s">
        <v>106</v>
      </c>
      <c r="B35" s="47" t="s">
        <v>107</v>
      </c>
      <c r="C35" s="48"/>
      <c r="D35" s="49"/>
      <c r="E35" s="5">
        <v>78</v>
      </c>
      <c r="F35" s="2">
        <v>77.8</v>
      </c>
      <c r="G35" s="3">
        <f t="shared" si="0"/>
        <v>99.74358974358975</v>
      </c>
    </row>
    <row r="36" spans="1:7" ht="29.25" customHeight="1">
      <c r="A36" s="30" t="s">
        <v>108</v>
      </c>
      <c r="B36" s="56" t="s">
        <v>109</v>
      </c>
      <c r="C36" s="70"/>
      <c r="D36" s="71"/>
      <c r="E36" s="5">
        <v>0</v>
      </c>
      <c r="F36" s="3">
        <v>0</v>
      </c>
      <c r="G36" s="3">
        <v>0</v>
      </c>
    </row>
    <row r="37" spans="1:7" ht="45" customHeight="1">
      <c r="A37" s="28" t="s">
        <v>110</v>
      </c>
      <c r="B37" s="47" t="s">
        <v>111</v>
      </c>
      <c r="C37" s="48"/>
      <c r="D37" s="49"/>
      <c r="E37" s="5">
        <v>504847.8</v>
      </c>
      <c r="F37" s="14">
        <v>352217.7</v>
      </c>
      <c r="G37" s="3">
        <f t="shared" si="0"/>
        <v>69.76710604661444</v>
      </c>
    </row>
    <row r="38" spans="1:7" ht="42.75" customHeight="1">
      <c r="A38" s="28" t="s">
        <v>72</v>
      </c>
      <c r="B38" s="47" t="s">
        <v>73</v>
      </c>
      <c r="C38" s="48"/>
      <c r="D38" s="49"/>
      <c r="E38" s="5">
        <v>31110</v>
      </c>
      <c r="F38" s="14">
        <v>31108</v>
      </c>
      <c r="G38" s="3">
        <f t="shared" si="0"/>
        <v>99.99357119897138</v>
      </c>
    </row>
    <row r="39" spans="1:7" ht="33" customHeight="1">
      <c r="A39" s="28" t="s">
        <v>74</v>
      </c>
      <c r="B39" s="47" t="s">
        <v>75</v>
      </c>
      <c r="C39" s="48"/>
      <c r="D39" s="49"/>
      <c r="E39" s="5">
        <v>2722</v>
      </c>
      <c r="F39" s="14">
        <v>2685.1</v>
      </c>
      <c r="G39" s="3">
        <f t="shared" si="0"/>
        <v>98.64437913299045</v>
      </c>
    </row>
    <row r="40" spans="1:7" ht="27" customHeight="1">
      <c r="A40" s="28" t="s">
        <v>112</v>
      </c>
      <c r="B40" s="47" t="s">
        <v>76</v>
      </c>
      <c r="C40" s="48"/>
      <c r="D40" s="49"/>
      <c r="E40" s="5">
        <v>5059.2</v>
      </c>
      <c r="F40" s="5">
        <v>5091.3</v>
      </c>
      <c r="G40" s="3">
        <f t="shared" si="0"/>
        <v>100.63448766603416</v>
      </c>
    </row>
    <row r="41" spans="1:7" ht="27" customHeight="1">
      <c r="A41" s="28" t="s">
        <v>169</v>
      </c>
      <c r="B41" s="47" t="s">
        <v>168</v>
      </c>
      <c r="C41" s="48"/>
      <c r="D41" s="49"/>
      <c r="E41" s="5">
        <v>0</v>
      </c>
      <c r="F41" s="5">
        <v>24.3</v>
      </c>
      <c r="G41" s="3"/>
    </row>
    <row r="42" spans="1:7" s="23" customFormat="1" ht="18" customHeight="1">
      <c r="A42" s="26" t="s">
        <v>42</v>
      </c>
      <c r="B42" s="59" t="s">
        <v>19</v>
      </c>
      <c r="C42" s="60"/>
      <c r="D42" s="61"/>
      <c r="E42" s="4">
        <f>E43</f>
        <v>2535</v>
      </c>
      <c r="F42" s="15">
        <v>2546.2</v>
      </c>
      <c r="G42" s="13">
        <v>100.4</v>
      </c>
    </row>
    <row r="43" spans="1:7" ht="16.5" customHeight="1">
      <c r="A43" s="28" t="s">
        <v>77</v>
      </c>
      <c r="B43" s="89" t="s">
        <v>113</v>
      </c>
      <c r="C43" s="62"/>
      <c r="D43" s="63"/>
      <c r="E43" s="5">
        <v>2535</v>
      </c>
      <c r="F43" s="14">
        <v>2546.2</v>
      </c>
      <c r="G43" s="3">
        <f t="shared" si="0"/>
        <v>100.44181459566074</v>
      </c>
    </row>
    <row r="44" spans="1:7" s="23" customFormat="1" ht="23.25" customHeight="1">
      <c r="A44" s="26" t="s">
        <v>141</v>
      </c>
      <c r="B44" s="59" t="s">
        <v>142</v>
      </c>
      <c r="C44" s="60"/>
      <c r="D44" s="61"/>
      <c r="E44" s="4">
        <v>576</v>
      </c>
      <c r="F44" s="4">
        <v>583</v>
      </c>
      <c r="G44" s="3">
        <v>101.2</v>
      </c>
    </row>
    <row r="45" spans="1:7" ht="39" customHeight="1">
      <c r="A45" s="28" t="s">
        <v>140</v>
      </c>
      <c r="B45" s="47" t="s">
        <v>143</v>
      </c>
      <c r="C45" s="48"/>
      <c r="D45" s="49"/>
      <c r="E45" s="5">
        <v>576</v>
      </c>
      <c r="F45" s="5">
        <v>583</v>
      </c>
      <c r="G45" s="3">
        <f>F45/E45*100</f>
        <v>101.21527777777777</v>
      </c>
    </row>
    <row r="46" spans="1:7" ht="25.5" customHeight="1">
      <c r="A46" s="26" t="s">
        <v>43</v>
      </c>
      <c r="B46" s="59" t="s">
        <v>15</v>
      </c>
      <c r="C46" s="60"/>
      <c r="D46" s="61"/>
      <c r="E46" s="4">
        <f>SUM(E47:E49)</f>
        <v>162281.5</v>
      </c>
      <c r="F46" s="15">
        <f>SUM(F47:F49)</f>
        <v>164672.7</v>
      </c>
      <c r="G46" s="13">
        <f t="shared" si="0"/>
        <v>101.47348896824346</v>
      </c>
    </row>
    <row r="47" spans="1:7" ht="26.25" customHeight="1">
      <c r="A47" s="28" t="s">
        <v>78</v>
      </c>
      <c r="B47" s="47" t="s">
        <v>79</v>
      </c>
      <c r="C47" s="48"/>
      <c r="D47" s="49"/>
      <c r="E47" s="5">
        <v>108869.5</v>
      </c>
      <c r="F47" s="14">
        <v>108998.7</v>
      </c>
      <c r="G47" s="3">
        <f t="shared" si="0"/>
        <v>100.11867419249651</v>
      </c>
    </row>
    <row r="48" spans="1:7" ht="36" customHeight="1">
      <c r="A48" s="28" t="s">
        <v>80</v>
      </c>
      <c r="B48" s="47" t="s">
        <v>81</v>
      </c>
      <c r="C48" s="48"/>
      <c r="D48" s="49"/>
      <c r="E48" s="5">
        <v>100</v>
      </c>
      <c r="F48" s="14">
        <v>71</v>
      </c>
      <c r="G48" s="3">
        <f t="shared" si="0"/>
        <v>71</v>
      </c>
    </row>
    <row r="49" spans="1:7" ht="36" customHeight="1">
      <c r="A49" s="31" t="s">
        <v>123</v>
      </c>
      <c r="B49" s="48" t="s">
        <v>124</v>
      </c>
      <c r="C49" s="48"/>
      <c r="D49" s="49"/>
      <c r="E49" s="5">
        <v>53312</v>
      </c>
      <c r="F49" s="14">
        <v>55603</v>
      </c>
      <c r="G49" s="3">
        <f t="shared" si="0"/>
        <v>104.29734393757504</v>
      </c>
    </row>
    <row r="50" spans="1:7" ht="15.75" customHeight="1">
      <c r="A50" s="26" t="s">
        <v>50</v>
      </c>
      <c r="B50" s="64" t="s">
        <v>16</v>
      </c>
      <c r="C50" s="65"/>
      <c r="D50" s="66"/>
      <c r="E50" s="4">
        <f>SUM(E51:E61)</f>
        <v>5407</v>
      </c>
      <c r="F50" s="4">
        <f>SUM(F51:F61)</f>
        <v>5902.5</v>
      </c>
      <c r="G50" s="13">
        <f t="shared" si="0"/>
        <v>109.16404660625116</v>
      </c>
    </row>
    <row r="51" spans="1:7" ht="45" customHeight="1">
      <c r="A51" s="28" t="s">
        <v>44</v>
      </c>
      <c r="B51" s="47" t="s">
        <v>26</v>
      </c>
      <c r="C51" s="48"/>
      <c r="D51" s="49"/>
      <c r="E51" s="5">
        <v>60</v>
      </c>
      <c r="F51" s="5">
        <v>62.7</v>
      </c>
      <c r="G51" s="3">
        <f t="shared" si="0"/>
        <v>104.50000000000001</v>
      </c>
    </row>
    <row r="52" spans="1:7" ht="36" customHeight="1">
      <c r="A52" s="28" t="s">
        <v>45</v>
      </c>
      <c r="B52" s="47" t="s">
        <v>6</v>
      </c>
      <c r="C52" s="48"/>
      <c r="D52" s="49"/>
      <c r="E52" s="5">
        <v>7</v>
      </c>
      <c r="F52" s="5">
        <v>5.6</v>
      </c>
      <c r="G52" s="3">
        <f t="shared" si="0"/>
        <v>80</v>
      </c>
    </row>
    <row r="53" spans="1:7" ht="34.5" customHeight="1">
      <c r="A53" s="28" t="s">
        <v>46</v>
      </c>
      <c r="B53" s="47" t="s">
        <v>7</v>
      </c>
      <c r="C53" s="48"/>
      <c r="D53" s="49"/>
      <c r="E53" s="5">
        <v>850</v>
      </c>
      <c r="F53" s="5">
        <v>851.7</v>
      </c>
      <c r="G53" s="3">
        <f t="shared" si="0"/>
        <v>100.2</v>
      </c>
    </row>
    <row r="54" spans="1:7" ht="21.75" customHeight="1">
      <c r="A54" s="28" t="s">
        <v>144</v>
      </c>
      <c r="B54" s="47" t="s">
        <v>147</v>
      </c>
      <c r="C54" s="48"/>
      <c r="D54" s="49"/>
      <c r="E54" s="5">
        <v>0</v>
      </c>
      <c r="F54" s="5">
        <v>30</v>
      </c>
      <c r="G54" s="3"/>
    </row>
    <row r="55" spans="1:7" ht="30.75" customHeight="1">
      <c r="A55" s="28" t="s">
        <v>145</v>
      </c>
      <c r="B55" s="47" t="s">
        <v>148</v>
      </c>
      <c r="C55" s="48"/>
      <c r="D55" s="49"/>
      <c r="E55" s="5">
        <v>0</v>
      </c>
      <c r="F55" s="5">
        <v>117</v>
      </c>
      <c r="G55" s="3"/>
    </row>
    <row r="56" spans="1:7" ht="24.75" customHeight="1">
      <c r="A56" s="28" t="s">
        <v>146</v>
      </c>
      <c r="B56" s="47" t="s">
        <v>149</v>
      </c>
      <c r="C56" s="48"/>
      <c r="D56" s="49"/>
      <c r="E56" s="5">
        <v>0</v>
      </c>
      <c r="F56" s="5">
        <v>102</v>
      </c>
      <c r="G56" s="3"/>
    </row>
    <row r="57" spans="1:7" ht="28.5" customHeight="1">
      <c r="A57" s="28" t="s">
        <v>56</v>
      </c>
      <c r="B57" s="47" t="s">
        <v>53</v>
      </c>
      <c r="C57" s="48"/>
      <c r="D57" s="49"/>
      <c r="E57" s="5">
        <v>0</v>
      </c>
      <c r="F57" s="5">
        <v>0</v>
      </c>
      <c r="G57" s="3">
        <v>0</v>
      </c>
    </row>
    <row r="58" spans="1:7" ht="27" customHeight="1">
      <c r="A58" s="28" t="s">
        <v>57</v>
      </c>
      <c r="B58" s="47" t="s">
        <v>58</v>
      </c>
      <c r="C58" s="48"/>
      <c r="D58" s="49"/>
      <c r="E58" s="5">
        <v>1690</v>
      </c>
      <c r="F58" s="5">
        <v>2138.5</v>
      </c>
      <c r="G58" s="3">
        <f t="shared" si="0"/>
        <v>126.53846153846153</v>
      </c>
    </row>
    <row r="59" spans="1:7" ht="33" customHeight="1">
      <c r="A59" s="28" t="s">
        <v>167</v>
      </c>
      <c r="B59" s="47" t="s">
        <v>171</v>
      </c>
      <c r="C59" s="48"/>
      <c r="D59" s="49"/>
      <c r="E59" s="5">
        <v>0</v>
      </c>
      <c r="F59" s="5">
        <v>104</v>
      </c>
      <c r="G59" s="3"/>
    </row>
    <row r="60" spans="1:7" ht="39" customHeight="1">
      <c r="A60" s="28" t="s">
        <v>170</v>
      </c>
      <c r="B60" s="47" t="s">
        <v>172</v>
      </c>
      <c r="C60" s="48"/>
      <c r="D60" s="49"/>
      <c r="E60" s="5">
        <v>0</v>
      </c>
      <c r="F60" s="5">
        <v>45</v>
      </c>
      <c r="G60" s="3"/>
    </row>
    <row r="61" spans="1:7" s="23" customFormat="1" ht="36.75" customHeight="1">
      <c r="A61" s="26" t="s">
        <v>82</v>
      </c>
      <c r="B61" s="59" t="s">
        <v>83</v>
      </c>
      <c r="C61" s="60"/>
      <c r="D61" s="61"/>
      <c r="E61" s="4">
        <f>E62+E63+E64+E65</f>
        <v>2800</v>
      </c>
      <c r="F61" s="4">
        <f>SUM(F62:F65)</f>
        <v>2446</v>
      </c>
      <c r="G61" s="13">
        <f t="shared" si="0"/>
        <v>87.35714285714286</v>
      </c>
    </row>
    <row r="62" spans="1:7" ht="17.25" customHeight="1">
      <c r="A62" s="28" t="s">
        <v>82</v>
      </c>
      <c r="B62" s="47" t="s">
        <v>115</v>
      </c>
      <c r="C62" s="48"/>
      <c r="D62" s="49"/>
      <c r="E62" s="5">
        <v>0</v>
      </c>
      <c r="F62" s="5">
        <v>0</v>
      </c>
      <c r="G62" s="3">
        <v>0</v>
      </c>
    </row>
    <row r="63" spans="1:7" ht="24.75" customHeight="1">
      <c r="A63" s="28" t="s">
        <v>82</v>
      </c>
      <c r="B63" s="47" t="s">
        <v>114</v>
      </c>
      <c r="C63" s="48"/>
      <c r="D63" s="49"/>
      <c r="E63" s="5">
        <v>1500</v>
      </c>
      <c r="F63" s="5">
        <v>1104.4</v>
      </c>
      <c r="G63" s="3">
        <f t="shared" si="0"/>
        <v>73.62666666666668</v>
      </c>
    </row>
    <row r="64" spans="1:7" ht="26.25" customHeight="1">
      <c r="A64" s="28" t="s">
        <v>82</v>
      </c>
      <c r="B64" s="47" t="s">
        <v>116</v>
      </c>
      <c r="C64" s="48"/>
      <c r="D64" s="49"/>
      <c r="E64" s="5">
        <v>1200</v>
      </c>
      <c r="F64" s="5">
        <v>1218.9</v>
      </c>
      <c r="G64" s="3">
        <f t="shared" si="0"/>
        <v>101.57500000000002</v>
      </c>
    </row>
    <row r="65" spans="1:7" ht="26.25" customHeight="1">
      <c r="A65" s="28" t="s">
        <v>150</v>
      </c>
      <c r="B65" s="47" t="s">
        <v>151</v>
      </c>
      <c r="C65" s="48"/>
      <c r="D65" s="49"/>
      <c r="E65" s="5">
        <v>100</v>
      </c>
      <c r="F65" s="5">
        <v>122.7</v>
      </c>
      <c r="G65" s="3">
        <f t="shared" si="0"/>
        <v>122.7</v>
      </c>
    </row>
    <row r="66" spans="1:7" ht="12">
      <c r="A66" s="26" t="s">
        <v>47</v>
      </c>
      <c r="B66" s="59" t="s">
        <v>17</v>
      </c>
      <c r="C66" s="60"/>
      <c r="D66" s="61"/>
      <c r="E66" s="4">
        <f>E69</f>
        <v>88297</v>
      </c>
      <c r="F66" s="13">
        <f>F67+F69</f>
        <v>60976.299999999996</v>
      </c>
      <c r="G66" s="13">
        <f t="shared" si="0"/>
        <v>69.05817864706614</v>
      </c>
    </row>
    <row r="67" spans="1:7" ht="12">
      <c r="A67" s="26" t="s">
        <v>152</v>
      </c>
      <c r="B67" s="59" t="s">
        <v>153</v>
      </c>
      <c r="C67" s="62"/>
      <c r="D67" s="63"/>
      <c r="E67" s="4">
        <v>0</v>
      </c>
      <c r="F67" s="13">
        <v>-0.3</v>
      </c>
      <c r="G67" s="3"/>
    </row>
    <row r="68" spans="1:7" ht="14.25" customHeight="1">
      <c r="A68" s="28" t="s">
        <v>154</v>
      </c>
      <c r="B68" s="47" t="s">
        <v>155</v>
      </c>
      <c r="C68" s="48"/>
      <c r="D68" s="49"/>
      <c r="E68" s="5">
        <v>0</v>
      </c>
      <c r="F68" s="3">
        <v>-0.3</v>
      </c>
      <c r="G68" s="3"/>
    </row>
    <row r="69" spans="1:7" s="23" customFormat="1" ht="24" customHeight="1">
      <c r="A69" s="26" t="s">
        <v>84</v>
      </c>
      <c r="B69" s="59" t="s">
        <v>85</v>
      </c>
      <c r="C69" s="60"/>
      <c r="D69" s="61"/>
      <c r="E69" s="4">
        <f>SUM(E70:E71)</f>
        <v>88297</v>
      </c>
      <c r="F69" s="13">
        <f>F70+F71+F72</f>
        <v>60976.6</v>
      </c>
      <c r="G69" s="13">
        <f t="shared" si="0"/>
        <v>69.05851840945898</v>
      </c>
    </row>
    <row r="70" spans="1:7" ht="18" customHeight="1">
      <c r="A70" s="28" t="s">
        <v>86</v>
      </c>
      <c r="B70" s="67" t="s">
        <v>117</v>
      </c>
      <c r="C70" s="68"/>
      <c r="D70" s="69"/>
      <c r="E70" s="5">
        <v>7300</v>
      </c>
      <c r="F70" s="2">
        <v>7383.6</v>
      </c>
      <c r="G70" s="3">
        <f>F70/E70*100</f>
        <v>101.14520547945204</v>
      </c>
    </row>
    <row r="71" spans="1:7" ht="15.75" customHeight="1">
      <c r="A71" s="28" t="s">
        <v>87</v>
      </c>
      <c r="B71" s="47" t="s">
        <v>118</v>
      </c>
      <c r="C71" s="48"/>
      <c r="D71" s="49"/>
      <c r="E71" s="5">
        <v>80997</v>
      </c>
      <c r="F71" s="3">
        <v>53578.4</v>
      </c>
      <c r="G71" s="3">
        <f t="shared" si="0"/>
        <v>66.14862278849834</v>
      </c>
    </row>
    <row r="72" spans="1:7" ht="15.75" customHeight="1">
      <c r="A72" s="28" t="s">
        <v>156</v>
      </c>
      <c r="B72" s="47" t="s">
        <v>157</v>
      </c>
      <c r="C72" s="48"/>
      <c r="D72" s="49"/>
      <c r="E72" s="5">
        <v>0</v>
      </c>
      <c r="F72" s="3">
        <v>14.6</v>
      </c>
      <c r="G72" s="3"/>
    </row>
    <row r="73" spans="1:7" s="23" customFormat="1" ht="23.25" customHeight="1">
      <c r="A73" s="26" t="s">
        <v>100</v>
      </c>
      <c r="B73" s="59" t="s">
        <v>102</v>
      </c>
      <c r="C73" s="60"/>
      <c r="D73" s="61"/>
      <c r="E73" s="4">
        <v>-329.7</v>
      </c>
      <c r="F73" s="1">
        <v>-329.7</v>
      </c>
      <c r="G73" s="3">
        <f>F73/E73*100</f>
        <v>100</v>
      </c>
    </row>
    <row r="74" spans="1:7" ht="14.25" customHeight="1">
      <c r="A74" s="28" t="s">
        <v>101</v>
      </c>
      <c r="B74" s="47" t="s">
        <v>103</v>
      </c>
      <c r="C74" s="48"/>
      <c r="D74" s="49"/>
      <c r="E74" s="5">
        <v>-329.7</v>
      </c>
      <c r="F74" s="2">
        <v>-329.7</v>
      </c>
      <c r="G74" s="3">
        <f>F74/E74*100</f>
        <v>100</v>
      </c>
    </row>
    <row r="75" spans="1:7" ht="23.25" customHeight="1">
      <c r="A75" s="28"/>
      <c r="B75" s="50" t="s">
        <v>159</v>
      </c>
      <c r="C75" s="51"/>
      <c r="D75" s="52"/>
      <c r="E75" s="36">
        <f>E34+E42+E44+E46+E50+E66+E73</f>
        <v>802583.8</v>
      </c>
      <c r="F75" s="36">
        <f>F34+F42+F44+F46+F50+F66+F73</f>
        <v>625555.2000000001</v>
      </c>
      <c r="G75" s="36">
        <f t="shared" si="0"/>
        <v>77.9426646787538</v>
      </c>
    </row>
    <row r="76" spans="1:7" ht="42.75" customHeight="1">
      <c r="A76" s="35" t="s">
        <v>88</v>
      </c>
      <c r="B76" s="53" t="s">
        <v>8</v>
      </c>
      <c r="C76" s="54"/>
      <c r="D76" s="55"/>
      <c r="E76" s="16">
        <f>E77+E89+E105</f>
        <v>703360.2</v>
      </c>
      <c r="F76" s="16">
        <f>F77+F89+F105</f>
        <v>559177.3</v>
      </c>
      <c r="G76" s="16">
        <f t="shared" si="0"/>
        <v>79.50084465967794</v>
      </c>
    </row>
    <row r="77" spans="1:7" ht="28.5" customHeight="1">
      <c r="A77" s="26" t="s">
        <v>48</v>
      </c>
      <c r="B77" s="59" t="s">
        <v>55</v>
      </c>
      <c r="C77" s="62"/>
      <c r="D77" s="63"/>
      <c r="E77" s="4">
        <f>SUM(E78:E88)</f>
        <v>355240.2</v>
      </c>
      <c r="F77" s="13">
        <f>SUM(F78:F88)</f>
        <v>216323.6</v>
      </c>
      <c r="G77" s="13">
        <f t="shared" si="0"/>
        <v>60.895022579088746</v>
      </c>
    </row>
    <row r="78" spans="1:7" ht="56.25" customHeight="1">
      <c r="A78" s="30" t="s">
        <v>133</v>
      </c>
      <c r="B78" s="56" t="s">
        <v>119</v>
      </c>
      <c r="C78" s="48"/>
      <c r="D78" s="49"/>
      <c r="E78" s="5">
        <v>7031</v>
      </c>
      <c r="F78" s="2">
        <v>5609.1</v>
      </c>
      <c r="G78" s="3">
        <f aca="true" t="shared" si="1" ref="G78:G111">F78/E78*100</f>
        <v>79.77670317166833</v>
      </c>
    </row>
    <row r="79" spans="1:7" ht="36" customHeight="1">
      <c r="A79" s="30" t="s">
        <v>197</v>
      </c>
      <c r="B79" s="56" t="s">
        <v>181</v>
      </c>
      <c r="C79" s="48"/>
      <c r="D79" s="49"/>
      <c r="E79" s="5">
        <v>15682</v>
      </c>
      <c r="F79" s="3">
        <v>15682</v>
      </c>
      <c r="G79" s="3">
        <f aca="true" t="shared" si="2" ref="G79:G88">F79/E79*100</f>
        <v>100</v>
      </c>
    </row>
    <row r="80" spans="1:7" ht="24" customHeight="1">
      <c r="A80" s="30" t="s">
        <v>198</v>
      </c>
      <c r="B80" s="56" t="s">
        <v>182</v>
      </c>
      <c r="C80" s="48"/>
      <c r="D80" s="49"/>
      <c r="E80" s="5">
        <v>15682</v>
      </c>
      <c r="F80" s="3">
        <v>15682</v>
      </c>
      <c r="G80" s="10">
        <f t="shared" si="2"/>
        <v>100</v>
      </c>
    </row>
    <row r="81" spans="1:7" ht="33" customHeight="1">
      <c r="A81" s="30" t="s">
        <v>134</v>
      </c>
      <c r="B81" s="56" t="s">
        <v>173</v>
      </c>
      <c r="C81" s="48"/>
      <c r="D81" s="49"/>
      <c r="E81" s="5">
        <v>130000</v>
      </c>
      <c r="F81" s="5">
        <v>50000</v>
      </c>
      <c r="G81" s="3">
        <f t="shared" si="2"/>
        <v>38.46153846153847</v>
      </c>
    </row>
    <row r="82" spans="1:7" ht="47.25" customHeight="1">
      <c r="A82" s="30" t="s">
        <v>190</v>
      </c>
      <c r="B82" s="56" t="s">
        <v>189</v>
      </c>
      <c r="C82" s="57"/>
      <c r="D82" s="58"/>
      <c r="E82" s="5">
        <v>176322.2</v>
      </c>
      <c r="F82" s="5">
        <v>122148.9</v>
      </c>
      <c r="G82" s="3">
        <f t="shared" si="2"/>
        <v>69.27596184711851</v>
      </c>
    </row>
    <row r="83" spans="1:7" ht="27.75" customHeight="1">
      <c r="A83" s="30" t="s">
        <v>185</v>
      </c>
      <c r="B83" s="56" t="s">
        <v>186</v>
      </c>
      <c r="C83" s="48"/>
      <c r="D83" s="49"/>
      <c r="E83" s="5">
        <v>1837</v>
      </c>
      <c r="F83" s="5">
        <v>1837</v>
      </c>
      <c r="G83" s="3">
        <f t="shared" si="2"/>
        <v>100</v>
      </c>
    </row>
    <row r="84" spans="1:7" ht="30" customHeight="1">
      <c r="A84" s="30" t="s">
        <v>185</v>
      </c>
      <c r="B84" s="56" t="s">
        <v>184</v>
      </c>
      <c r="C84" s="57"/>
      <c r="D84" s="58"/>
      <c r="E84" s="5">
        <v>495</v>
      </c>
      <c r="F84" s="5">
        <v>494.5</v>
      </c>
      <c r="G84" s="3">
        <f t="shared" si="2"/>
        <v>99.8989898989899</v>
      </c>
    </row>
    <row r="85" spans="1:7" ht="27.75" customHeight="1">
      <c r="A85" s="30" t="s">
        <v>188</v>
      </c>
      <c r="B85" s="56" t="s">
        <v>187</v>
      </c>
      <c r="C85" s="57"/>
      <c r="D85" s="58"/>
      <c r="E85" s="5">
        <v>167</v>
      </c>
      <c r="F85" s="5">
        <v>167</v>
      </c>
      <c r="G85" s="3">
        <f t="shared" si="2"/>
        <v>100</v>
      </c>
    </row>
    <row r="86" spans="1:7" ht="27.75" customHeight="1">
      <c r="A86" s="30" t="s">
        <v>180</v>
      </c>
      <c r="B86" s="56" t="s">
        <v>161</v>
      </c>
      <c r="C86" s="48"/>
      <c r="D86" s="49"/>
      <c r="E86" s="5">
        <v>7568</v>
      </c>
      <c r="F86" s="5">
        <v>4603</v>
      </c>
      <c r="G86" s="3">
        <f t="shared" si="2"/>
        <v>60.821881606765324</v>
      </c>
    </row>
    <row r="87" spans="1:7" ht="27.75" customHeight="1">
      <c r="A87" s="30" t="s">
        <v>133</v>
      </c>
      <c r="B87" s="56" t="s">
        <v>183</v>
      </c>
      <c r="C87" s="57"/>
      <c r="D87" s="58"/>
      <c r="E87" s="5">
        <v>408</v>
      </c>
      <c r="F87" s="5">
        <v>100.1</v>
      </c>
      <c r="G87" s="3">
        <f t="shared" si="2"/>
        <v>24.534313725490193</v>
      </c>
    </row>
    <row r="88" spans="1:7" ht="45.75" customHeight="1">
      <c r="A88" s="30" t="s">
        <v>134</v>
      </c>
      <c r="B88" s="56" t="s">
        <v>174</v>
      </c>
      <c r="C88" s="57"/>
      <c r="D88" s="58"/>
      <c r="E88" s="5">
        <v>48</v>
      </c>
      <c r="F88" s="5">
        <v>0</v>
      </c>
      <c r="G88" s="3">
        <f t="shared" si="2"/>
        <v>0</v>
      </c>
    </row>
    <row r="89" spans="1:7" ht="30" customHeight="1">
      <c r="A89" s="28" t="s">
        <v>120</v>
      </c>
      <c r="B89" s="59" t="s">
        <v>18</v>
      </c>
      <c r="C89" s="60"/>
      <c r="D89" s="61"/>
      <c r="E89" s="4">
        <f>SUM(E90:E104)</f>
        <v>334352</v>
      </c>
      <c r="F89" s="4">
        <f>SUM(F90:F104)</f>
        <v>331768.10000000003</v>
      </c>
      <c r="G89" s="13">
        <f t="shared" si="1"/>
        <v>99.22719170215821</v>
      </c>
    </row>
    <row r="90" spans="1:7" ht="22.5" customHeight="1">
      <c r="A90" s="28" t="s">
        <v>125</v>
      </c>
      <c r="B90" s="47" t="s">
        <v>49</v>
      </c>
      <c r="C90" s="48"/>
      <c r="D90" s="49"/>
      <c r="E90" s="5">
        <v>1207</v>
      </c>
      <c r="F90" s="14">
        <v>1202.1</v>
      </c>
      <c r="G90" s="3">
        <f t="shared" si="1"/>
        <v>99.5940347970174</v>
      </c>
    </row>
    <row r="91" spans="1:7" ht="39" customHeight="1">
      <c r="A91" s="28" t="s">
        <v>125</v>
      </c>
      <c r="B91" s="47" t="s">
        <v>121</v>
      </c>
      <c r="C91" s="48"/>
      <c r="D91" s="49"/>
      <c r="E91" s="5">
        <v>1002</v>
      </c>
      <c r="F91" s="3">
        <v>998</v>
      </c>
      <c r="G91" s="3">
        <f t="shared" si="1"/>
        <v>99.60079840319361</v>
      </c>
    </row>
    <row r="92" spans="1:7" ht="66.75" customHeight="1">
      <c r="A92" s="28" t="s">
        <v>126</v>
      </c>
      <c r="B92" s="47" t="s">
        <v>99</v>
      </c>
      <c r="C92" s="48"/>
      <c r="D92" s="49"/>
      <c r="E92" s="5">
        <v>238890</v>
      </c>
      <c r="F92" s="3">
        <v>237655.8</v>
      </c>
      <c r="G92" s="3">
        <f t="shared" si="1"/>
        <v>99.4833605425091</v>
      </c>
    </row>
    <row r="93" spans="1:7" ht="27" customHeight="1">
      <c r="A93" s="28" t="s">
        <v>127</v>
      </c>
      <c r="B93" s="47" t="s">
        <v>105</v>
      </c>
      <c r="C93" s="48"/>
      <c r="D93" s="49"/>
      <c r="E93" s="5">
        <v>3616</v>
      </c>
      <c r="F93" s="3">
        <v>3561.3</v>
      </c>
      <c r="G93" s="3">
        <f t="shared" si="1"/>
        <v>98.48727876106194</v>
      </c>
    </row>
    <row r="94" spans="1:7" ht="54" customHeight="1">
      <c r="A94" s="28" t="s">
        <v>130</v>
      </c>
      <c r="B94" s="47" t="s">
        <v>95</v>
      </c>
      <c r="C94" s="48"/>
      <c r="D94" s="49"/>
      <c r="E94" s="5">
        <v>6155</v>
      </c>
      <c r="F94" s="3">
        <v>6131.1</v>
      </c>
      <c r="G94" s="3">
        <f t="shared" si="1"/>
        <v>99.61169780666125</v>
      </c>
    </row>
    <row r="95" spans="1:7" ht="45.75" customHeight="1">
      <c r="A95" s="28" t="s">
        <v>128</v>
      </c>
      <c r="B95" s="47" t="s">
        <v>96</v>
      </c>
      <c r="C95" s="48"/>
      <c r="D95" s="49"/>
      <c r="E95" s="5">
        <v>5554</v>
      </c>
      <c r="F95" s="2">
        <v>5378.6</v>
      </c>
      <c r="G95" s="3">
        <f t="shared" si="1"/>
        <v>96.84191573640621</v>
      </c>
    </row>
    <row r="96" spans="1:7" ht="57" customHeight="1">
      <c r="A96" s="28" t="s">
        <v>130</v>
      </c>
      <c r="B96" s="47" t="s">
        <v>97</v>
      </c>
      <c r="C96" s="48"/>
      <c r="D96" s="49"/>
      <c r="E96" s="5">
        <v>0</v>
      </c>
      <c r="F96" s="3">
        <v>0</v>
      </c>
      <c r="G96" s="3">
        <v>0</v>
      </c>
    </row>
    <row r="97" spans="1:7" ht="42" customHeight="1">
      <c r="A97" s="28" t="s">
        <v>129</v>
      </c>
      <c r="B97" s="47" t="s">
        <v>122</v>
      </c>
      <c r="C97" s="48"/>
      <c r="D97" s="49"/>
      <c r="E97" s="5">
        <v>46016</v>
      </c>
      <c r="F97" s="5">
        <v>45002.8</v>
      </c>
      <c r="G97" s="3">
        <f t="shared" si="1"/>
        <v>97.79815716272601</v>
      </c>
    </row>
    <row r="98" spans="1:7" ht="78.75" customHeight="1">
      <c r="A98" s="28" t="s">
        <v>128</v>
      </c>
      <c r="B98" s="47" t="s">
        <v>136</v>
      </c>
      <c r="C98" s="48"/>
      <c r="D98" s="49"/>
      <c r="E98" s="5">
        <v>1358</v>
      </c>
      <c r="F98" s="2">
        <v>1329.6</v>
      </c>
      <c r="G98" s="3">
        <f t="shared" si="1"/>
        <v>97.90868924889543</v>
      </c>
    </row>
    <row r="99" spans="1:7" ht="38.25" customHeight="1">
      <c r="A99" s="28" t="s">
        <v>160</v>
      </c>
      <c r="B99" s="47" t="s">
        <v>54</v>
      </c>
      <c r="C99" s="48"/>
      <c r="D99" s="49"/>
      <c r="E99" s="5">
        <v>1942</v>
      </c>
      <c r="F99" s="3">
        <v>1942</v>
      </c>
      <c r="G99" s="3">
        <f t="shared" si="1"/>
        <v>100</v>
      </c>
    </row>
    <row r="100" spans="1:7" ht="87" customHeight="1">
      <c r="A100" s="28" t="s">
        <v>131</v>
      </c>
      <c r="B100" s="47" t="s">
        <v>98</v>
      </c>
      <c r="C100" s="48"/>
      <c r="D100" s="49"/>
      <c r="E100" s="5">
        <v>17464</v>
      </c>
      <c r="F100" s="3">
        <v>17464</v>
      </c>
      <c r="G100" s="3">
        <f t="shared" si="1"/>
        <v>100</v>
      </c>
    </row>
    <row r="101" spans="1:7" ht="45.75" customHeight="1">
      <c r="A101" s="30" t="s">
        <v>132</v>
      </c>
      <c r="B101" s="56" t="s">
        <v>104</v>
      </c>
      <c r="C101" s="70"/>
      <c r="D101" s="71"/>
      <c r="E101" s="5">
        <v>5135</v>
      </c>
      <c r="F101" s="5">
        <v>5111.4</v>
      </c>
      <c r="G101" s="3">
        <f t="shared" si="1"/>
        <v>99.54040895813047</v>
      </c>
    </row>
    <row r="102" spans="1:7" ht="18.75" customHeight="1">
      <c r="A102" s="30" t="s">
        <v>175</v>
      </c>
      <c r="B102" s="56" t="s">
        <v>195</v>
      </c>
      <c r="C102" s="48"/>
      <c r="D102" s="49"/>
      <c r="E102" s="5">
        <v>1000</v>
      </c>
      <c r="F102" s="5">
        <v>1000</v>
      </c>
      <c r="G102" s="3">
        <f t="shared" si="1"/>
        <v>100</v>
      </c>
    </row>
    <row r="103" spans="1:7" ht="36" customHeight="1">
      <c r="A103" s="30" t="s">
        <v>176</v>
      </c>
      <c r="B103" s="56" t="s">
        <v>177</v>
      </c>
      <c r="C103" s="57"/>
      <c r="D103" s="58"/>
      <c r="E103" s="5">
        <v>109</v>
      </c>
      <c r="F103" s="5">
        <v>87.4</v>
      </c>
      <c r="G103" s="3">
        <f t="shared" si="1"/>
        <v>80.18348623853213</v>
      </c>
    </row>
    <row r="104" spans="1:7" ht="25.5" customHeight="1">
      <c r="A104" s="30" t="s">
        <v>178</v>
      </c>
      <c r="B104" s="56" t="s">
        <v>179</v>
      </c>
      <c r="C104" s="57"/>
      <c r="D104" s="58"/>
      <c r="E104" s="5">
        <v>4904</v>
      </c>
      <c r="F104" s="5">
        <v>4904</v>
      </c>
      <c r="G104" s="3">
        <f t="shared" si="1"/>
        <v>100</v>
      </c>
    </row>
    <row r="105" spans="1:7" ht="21" customHeight="1">
      <c r="A105" s="30" t="s">
        <v>162</v>
      </c>
      <c r="B105" s="77" t="s">
        <v>163</v>
      </c>
      <c r="C105" s="62"/>
      <c r="D105" s="63"/>
      <c r="E105" s="4">
        <f>E106+E107</f>
        <v>13768</v>
      </c>
      <c r="F105" s="4">
        <f>SUM(F106:F107)</f>
        <v>11085.6</v>
      </c>
      <c r="G105" s="13">
        <v>36.6</v>
      </c>
    </row>
    <row r="106" spans="1:7" ht="49.5" customHeight="1">
      <c r="A106" s="30" t="s">
        <v>135</v>
      </c>
      <c r="B106" s="56" t="s">
        <v>164</v>
      </c>
      <c r="C106" s="48"/>
      <c r="D106" s="49"/>
      <c r="E106" s="5">
        <v>3143</v>
      </c>
      <c r="F106" s="5">
        <v>3143</v>
      </c>
      <c r="G106" s="3">
        <v>100</v>
      </c>
    </row>
    <row r="107" spans="1:7" ht="36" customHeight="1">
      <c r="A107" s="30" t="s">
        <v>166</v>
      </c>
      <c r="B107" s="56" t="s">
        <v>165</v>
      </c>
      <c r="C107" s="48"/>
      <c r="D107" s="49"/>
      <c r="E107" s="5">
        <v>10625</v>
      </c>
      <c r="F107" s="5">
        <v>7942.6</v>
      </c>
      <c r="G107" s="3">
        <v>17.7</v>
      </c>
    </row>
    <row r="108" spans="1:7" ht="28.5" customHeight="1">
      <c r="A108" s="32" t="s">
        <v>89</v>
      </c>
      <c r="B108" s="53" t="s">
        <v>90</v>
      </c>
      <c r="C108" s="75"/>
      <c r="D108" s="76"/>
      <c r="E108" s="16">
        <f>E109+E110</f>
        <v>118088.6</v>
      </c>
      <c r="F108" s="16">
        <f>SUM(F109:F110)</f>
        <v>100508.3</v>
      </c>
      <c r="G108" s="16">
        <f t="shared" si="1"/>
        <v>85.11261883026812</v>
      </c>
    </row>
    <row r="109" spans="1:7" ht="27" customHeight="1">
      <c r="A109" s="30" t="s">
        <v>91</v>
      </c>
      <c r="B109" s="56" t="s">
        <v>92</v>
      </c>
      <c r="C109" s="70"/>
      <c r="D109" s="71"/>
      <c r="E109" s="5">
        <v>98814.7</v>
      </c>
      <c r="F109" s="14">
        <v>82920.1</v>
      </c>
      <c r="G109" s="3">
        <f t="shared" si="1"/>
        <v>83.91474143017183</v>
      </c>
    </row>
    <row r="110" spans="1:7" ht="26.25" customHeight="1">
      <c r="A110" s="30" t="s">
        <v>93</v>
      </c>
      <c r="B110" s="56" t="s">
        <v>94</v>
      </c>
      <c r="C110" s="70"/>
      <c r="D110" s="71"/>
      <c r="E110" s="5">
        <v>19273.9</v>
      </c>
      <c r="F110" s="5">
        <v>17588.2</v>
      </c>
      <c r="G110" s="3">
        <f t="shared" si="1"/>
        <v>91.25397558356119</v>
      </c>
    </row>
    <row r="111" spans="1:7" ht="20.25" customHeight="1">
      <c r="A111" s="30"/>
      <c r="B111" s="72" t="s">
        <v>2</v>
      </c>
      <c r="C111" s="73"/>
      <c r="D111" s="74"/>
      <c r="E111" s="16">
        <f>E9+E76+E108</f>
        <v>2175659.3</v>
      </c>
      <c r="F111" s="16">
        <f>F108+F76+F9</f>
        <v>1839317.3</v>
      </c>
      <c r="G111" s="16">
        <f t="shared" si="1"/>
        <v>84.5406861267295</v>
      </c>
    </row>
    <row r="112" spans="1:7" ht="12">
      <c r="A112" s="33"/>
      <c r="B112" s="8"/>
      <c r="C112" s="8"/>
      <c r="D112" s="8"/>
      <c r="E112" s="8"/>
      <c r="F112" s="8"/>
      <c r="G112" s="8"/>
    </row>
    <row r="113" spans="1:7" ht="12">
      <c r="A113" s="33"/>
      <c r="B113" s="8"/>
      <c r="C113" s="8"/>
      <c r="D113" s="24"/>
      <c r="E113" s="8"/>
      <c r="F113" s="8"/>
      <c r="G113" s="8"/>
    </row>
    <row r="114" spans="1:7" ht="12">
      <c r="A114" s="33"/>
      <c r="B114" s="8"/>
      <c r="C114" s="25"/>
      <c r="D114" s="24"/>
      <c r="E114" s="11"/>
      <c r="F114" s="8"/>
      <c r="G114" s="8"/>
    </row>
    <row r="115" spans="1:7" ht="12">
      <c r="A115" s="33"/>
      <c r="B115" s="8"/>
      <c r="C115" s="8"/>
      <c r="D115" s="24"/>
      <c r="E115" s="9"/>
      <c r="F115" s="8"/>
      <c r="G115" s="8"/>
    </row>
    <row r="116" spans="1:7" ht="12">
      <c r="A116" s="33"/>
      <c r="B116" s="8"/>
      <c r="C116" s="8"/>
      <c r="D116" s="8"/>
      <c r="E116" s="9"/>
      <c r="F116" s="8"/>
      <c r="G116" s="8"/>
    </row>
    <row r="117" spans="1:7" ht="12">
      <c r="A117" s="33"/>
      <c r="B117" s="8"/>
      <c r="C117" s="8"/>
      <c r="D117" s="8"/>
      <c r="E117" s="9"/>
      <c r="F117" s="8"/>
      <c r="G117" s="8"/>
    </row>
    <row r="118" spans="1:7" ht="12">
      <c r="A118" s="33"/>
      <c r="B118" s="8"/>
      <c r="C118" s="8"/>
      <c r="D118" s="8"/>
      <c r="E118" s="9"/>
      <c r="F118" s="8"/>
      <c r="G118" s="8"/>
    </row>
    <row r="119" spans="1:7" ht="12">
      <c r="A119" s="33"/>
      <c r="B119" s="8"/>
      <c r="C119" s="8"/>
      <c r="D119" s="8"/>
      <c r="E119" s="8"/>
      <c r="F119" s="8"/>
      <c r="G119" s="8"/>
    </row>
    <row r="120" spans="1:7" ht="12">
      <c r="A120" s="33"/>
      <c r="B120" s="8"/>
      <c r="C120" s="8"/>
      <c r="D120" s="8"/>
      <c r="E120" s="8"/>
      <c r="F120" s="8"/>
      <c r="G120" s="8"/>
    </row>
    <row r="121" spans="1:7" ht="12">
      <c r="A121" s="33"/>
      <c r="B121" s="8"/>
      <c r="C121" s="8"/>
      <c r="D121" s="8"/>
      <c r="E121" s="8"/>
      <c r="F121" s="8"/>
      <c r="G121" s="8"/>
    </row>
    <row r="122" spans="1:7" ht="12">
      <c r="A122" s="33"/>
      <c r="B122" s="8"/>
      <c r="C122" s="8"/>
      <c r="D122" s="8"/>
      <c r="E122" s="8"/>
      <c r="F122" s="8"/>
      <c r="G122" s="8"/>
    </row>
    <row r="123" spans="1:7" ht="12">
      <c r="A123" s="33"/>
      <c r="B123" s="8"/>
      <c r="C123" s="8"/>
      <c r="D123" s="8"/>
      <c r="E123" s="8"/>
      <c r="F123" s="8"/>
      <c r="G123" s="8"/>
    </row>
    <row r="124" ht="12">
      <c r="A124" s="31"/>
    </row>
    <row r="125" ht="12">
      <c r="A125" s="31"/>
    </row>
    <row r="126" ht="12">
      <c r="A126" s="31"/>
    </row>
    <row r="127" ht="12">
      <c r="A127" s="31"/>
    </row>
    <row r="128" ht="12">
      <c r="A128" s="31"/>
    </row>
    <row r="129" ht="12">
      <c r="A129" s="31"/>
    </row>
    <row r="130" ht="12">
      <c r="A130" s="31"/>
    </row>
    <row r="131" ht="12">
      <c r="A131" s="31"/>
    </row>
    <row r="132" ht="12">
      <c r="A132" s="31"/>
    </row>
    <row r="133" ht="12">
      <c r="A133" s="31"/>
    </row>
    <row r="134" ht="12">
      <c r="A134" s="31"/>
    </row>
  </sheetData>
  <mergeCells count="106">
    <mergeCell ref="B84:D84"/>
    <mergeCell ref="B85:D85"/>
    <mergeCell ref="B82:D82"/>
    <mergeCell ref="B26:D26"/>
    <mergeCell ref="B45:D45"/>
    <mergeCell ref="B30:D30"/>
    <mergeCell ref="B36:D36"/>
    <mergeCell ref="B38:D38"/>
    <mergeCell ref="B41:D41"/>
    <mergeCell ref="A5:G5"/>
    <mergeCell ref="B80:D80"/>
    <mergeCell ref="B19:D19"/>
    <mergeCell ref="B42:D42"/>
    <mergeCell ref="B49:D49"/>
    <mergeCell ref="B35:D35"/>
    <mergeCell ref="B57:D57"/>
    <mergeCell ref="B43:D43"/>
    <mergeCell ref="B55:D55"/>
    <mergeCell ref="B56:D56"/>
    <mergeCell ref="B52:D52"/>
    <mergeCell ref="B40:D40"/>
    <mergeCell ref="B37:D37"/>
    <mergeCell ref="B34:D34"/>
    <mergeCell ref="B28:D28"/>
    <mergeCell ref="B31:D31"/>
    <mergeCell ref="B29:D29"/>
    <mergeCell ref="B33:D33"/>
    <mergeCell ref="B16:D16"/>
    <mergeCell ref="B23:D23"/>
    <mergeCell ref="B8:D8"/>
    <mergeCell ref="B9:D9"/>
    <mergeCell ref="B15:D15"/>
    <mergeCell ref="B21:D21"/>
    <mergeCell ref="B22:D22"/>
    <mergeCell ref="B11:D11"/>
    <mergeCell ref="B12:D12"/>
    <mergeCell ref="B13:D13"/>
    <mergeCell ref="B109:D109"/>
    <mergeCell ref="B10:D10"/>
    <mergeCell ref="B25:D25"/>
    <mergeCell ref="B27:D27"/>
    <mergeCell ref="B20:D20"/>
    <mergeCell ref="B24:D24"/>
    <mergeCell ref="B14:D14"/>
    <mergeCell ref="B72:D72"/>
    <mergeCell ref="B89:D89"/>
    <mergeCell ref="B111:D111"/>
    <mergeCell ref="B108:D108"/>
    <mergeCell ref="B95:D95"/>
    <mergeCell ref="B105:D105"/>
    <mergeCell ref="B106:D106"/>
    <mergeCell ref="B107:D107"/>
    <mergeCell ref="B102:D102"/>
    <mergeCell ref="B103:D103"/>
    <mergeCell ref="B104:D104"/>
    <mergeCell ref="B110:D110"/>
    <mergeCell ref="B90:D90"/>
    <mergeCell ref="B101:D101"/>
    <mergeCell ref="B100:D100"/>
    <mergeCell ref="B98:D98"/>
    <mergeCell ref="B91:D91"/>
    <mergeCell ref="B96:D96"/>
    <mergeCell ref="B94:D94"/>
    <mergeCell ref="B99:D99"/>
    <mergeCell ref="B69:D69"/>
    <mergeCell ref="B92:D92"/>
    <mergeCell ref="B81:D81"/>
    <mergeCell ref="B79:D79"/>
    <mergeCell ref="B77:D77"/>
    <mergeCell ref="B73:D73"/>
    <mergeCell ref="B83:D83"/>
    <mergeCell ref="B78:D78"/>
    <mergeCell ref="B74:D74"/>
    <mergeCell ref="B70:D70"/>
    <mergeCell ref="B17:D17"/>
    <mergeCell ref="B51:D51"/>
    <mergeCell ref="B48:D48"/>
    <mergeCell ref="B39:D39"/>
    <mergeCell ref="B32:D32"/>
    <mergeCell ref="B47:D47"/>
    <mergeCell ref="B44:D44"/>
    <mergeCell ref="B18:D18"/>
    <mergeCell ref="B50:D50"/>
    <mergeCell ref="B46:D46"/>
    <mergeCell ref="B68:D68"/>
    <mergeCell ref="B65:D65"/>
    <mergeCell ref="B67:D67"/>
    <mergeCell ref="B64:D64"/>
    <mergeCell ref="B66:D66"/>
    <mergeCell ref="B63:D63"/>
    <mergeCell ref="B53:D53"/>
    <mergeCell ref="B61:D61"/>
    <mergeCell ref="B58:D58"/>
    <mergeCell ref="B54:D54"/>
    <mergeCell ref="B60:D60"/>
    <mergeCell ref="B59:D59"/>
    <mergeCell ref="E1:G3"/>
    <mergeCell ref="B71:D71"/>
    <mergeCell ref="B97:D97"/>
    <mergeCell ref="B75:D75"/>
    <mergeCell ref="B93:D93"/>
    <mergeCell ref="B76:D76"/>
    <mergeCell ref="B86:D86"/>
    <mergeCell ref="B87:D87"/>
    <mergeCell ref="B88:D88"/>
    <mergeCell ref="B62:D62"/>
  </mergeCells>
  <printOptions horizontalCentered="1"/>
  <pageMargins left="0.35433070866141736" right="0.2362204724409449" top="0.4330708661417323" bottom="0.4724409448818898" header="0.2755905511811024" footer="0.2755905511811024"/>
  <pageSetup fitToHeight="3"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2009-06-25T11:23:49Z</cp:lastPrinted>
  <dcterms:created xsi:type="dcterms:W3CDTF">2003-12-24T07:39:21Z</dcterms:created>
  <dcterms:modified xsi:type="dcterms:W3CDTF">2009-06-29T10:09:38Z</dcterms:modified>
  <cp:category/>
  <cp:version/>
  <cp:contentType/>
  <cp:contentStatus/>
</cp:coreProperties>
</file>