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3"/>
  </bookViews>
  <sheets>
    <sheet name="Прил.№2" sheetId="1" r:id="rId1"/>
    <sheet name="Прил.№3" sheetId="2" r:id="rId2"/>
    <sheet name="Прил.№4" sheetId="3" r:id="rId3"/>
    <sheet name="Прил.№5" sheetId="4" r:id="rId4"/>
  </sheets>
  <definedNames/>
  <calcPr fullCalcOnLoad="1"/>
</workbook>
</file>

<file path=xl/sharedStrings.xml><?xml version="1.0" encoding="utf-8"?>
<sst xmlns="http://schemas.openxmlformats.org/spreadsheetml/2006/main" count="1625" uniqueCount="340">
  <si>
    <t>Наименование</t>
  </si>
  <si>
    <t>027</t>
  </si>
  <si>
    <t>029</t>
  </si>
  <si>
    <t>Коммунальное хозяйство</t>
  </si>
  <si>
    <t>443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</si>
  <si>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</si>
  <si>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</si>
  <si>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</si>
  <si>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</si>
  <si>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</si>
  <si>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260</t>
  </si>
  <si>
    <t>262</t>
  </si>
  <si>
    <t>264</t>
  </si>
  <si>
    <t>272</t>
  </si>
  <si>
    <t>319</t>
  </si>
  <si>
    <t>Музеи и постоянные выставки</t>
  </si>
  <si>
    <t>Библиотеки</t>
  </si>
  <si>
    <t>412</t>
  </si>
  <si>
    <t xml:space="preserve">Здравоохранение </t>
  </si>
  <si>
    <t>327</t>
  </si>
  <si>
    <t>Периодическая печать и издательства</t>
  </si>
  <si>
    <t>Резервные фонды</t>
  </si>
  <si>
    <t>ФКРП</t>
  </si>
  <si>
    <t>ФКЦР</t>
  </si>
  <si>
    <t>ФКВР</t>
  </si>
  <si>
    <t>Общегосударственные  вопросы</t>
  </si>
  <si>
    <t>0100</t>
  </si>
  <si>
    <t>001 00 00</t>
  </si>
  <si>
    <t>Руководство и управление в сфере установленных  функций</t>
  </si>
  <si>
    <t>Функционирование  Правительства Российской Федерации,</t>
  </si>
  <si>
    <t xml:space="preserve"> высших органов исполнительной власти субъектов</t>
  </si>
  <si>
    <t xml:space="preserve"> Российской  Федерации, местных  администраций</t>
  </si>
  <si>
    <t>0104</t>
  </si>
  <si>
    <t>0113</t>
  </si>
  <si>
    <t>070 00 00</t>
  </si>
  <si>
    <t>184</t>
  </si>
  <si>
    <t xml:space="preserve">Национальная безопасность и правоохранительная </t>
  </si>
  <si>
    <t>деятельность</t>
  </si>
  <si>
    <t>0300</t>
  </si>
  <si>
    <t>Органы внутренних дел</t>
  </si>
  <si>
    <t>0302</t>
  </si>
  <si>
    <t>253</t>
  </si>
  <si>
    <t>Предупреждение и ликвидация последствий чрезвычайных</t>
  </si>
  <si>
    <t>ситуаций и стихийных бедствий, гражданская оборона</t>
  </si>
  <si>
    <t>0309</t>
  </si>
  <si>
    <t>Мероприятия по гражданской обороне</t>
  </si>
  <si>
    <t>219 00 00</t>
  </si>
  <si>
    <t>Расходы, связанные с подготовкой населения и организаций к</t>
  </si>
  <si>
    <t>действиям чрезвычайной ситуации в мирное время и военное</t>
  </si>
  <si>
    <t>время</t>
  </si>
  <si>
    <t>261</t>
  </si>
  <si>
    <t>Жилищно-коммунальное хозяйство</t>
  </si>
  <si>
    <t>0500</t>
  </si>
  <si>
    <t>0501</t>
  </si>
  <si>
    <t>Поддержка жилищного хозяйства</t>
  </si>
  <si>
    <t>350 00 00</t>
  </si>
  <si>
    <t>0502</t>
  </si>
  <si>
    <t>Мероприятия по благоустройству городских и сельских</t>
  </si>
  <si>
    <t>0700</t>
  </si>
  <si>
    <t>0701</t>
  </si>
  <si>
    <t>420 00 00</t>
  </si>
  <si>
    <t>Обеспечение деятельности подведомственных учреждений</t>
  </si>
  <si>
    <t>0702</t>
  </si>
  <si>
    <t>Школы-детские сады,школы начальные,неполные средние</t>
  </si>
  <si>
    <t>и средние</t>
  </si>
  <si>
    <t>421 00 00</t>
  </si>
  <si>
    <t>Молодежная политика и оздоровление детей</t>
  </si>
  <si>
    <t>0707</t>
  </si>
  <si>
    <t>Мероприятия по организации оздоровительной компании</t>
  </si>
  <si>
    <t>детей и подростков</t>
  </si>
  <si>
    <t>432 00 00</t>
  </si>
  <si>
    <t>Оздоровление детей и подростков</t>
  </si>
  <si>
    <t>452</t>
  </si>
  <si>
    <t>Учреждения по внешкольной работе с детьми</t>
  </si>
  <si>
    <t>423 00 00</t>
  </si>
  <si>
    <t>Другие вопросы в области образования</t>
  </si>
  <si>
    <t>0709</t>
  </si>
  <si>
    <t>Культура,кинематография и средства</t>
  </si>
  <si>
    <t>масовой информации</t>
  </si>
  <si>
    <t>Культура</t>
  </si>
  <si>
    <t>0801</t>
  </si>
  <si>
    <t xml:space="preserve">Дворцы и  дома культуры, другие учреждения культуры </t>
  </si>
  <si>
    <t>и средств массовой информации</t>
  </si>
  <si>
    <t>440 00 00</t>
  </si>
  <si>
    <t>0800</t>
  </si>
  <si>
    <t>441 00 00</t>
  </si>
  <si>
    <t>442 00 00</t>
  </si>
  <si>
    <t>Театры, цирки, концертные и другие организации</t>
  </si>
  <si>
    <t>исполнительских искусств</t>
  </si>
  <si>
    <t>443 00 00</t>
  </si>
  <si>
    <t>Мероприятия в сфере культуры, кинематографии и средств</t>
  </si>
  <si>
    <t>массовой информации</t>
  </si>
  <si>
    <t>450 00 00</t>
  </si>
  <si>
    <t>Учебно-методические кабинеты,центральные бухгалтерии,</t>
  </si>
  <si>
    <t xml:space="preserve"> группы хозяйственного обслуживания, учебные фильмотеки</t>
  </si>
  <si>
    <t>452 00 00</t>
  </si>
  <si>
    <t>0804</t>
  </si>
  <si>
    <t>Другие вопросы в области культуры, кинематографии</t>
  </si>
  <si>
    <t>0806</t>
  </si>
  <si>
    <t>Учебно-методические кабинеты, центральные бухгалтерии,</t>
  </si>
  <si>
    <t>группы хозяйственного обслуживания, учебные фильмотеки</t>
  </si>
  <si>
    <t>Здравоохранение и спорт</t>
  </si>
  <si>
    <t>0900</t>
  </si>
  <si>
    <t>0901</t>
  </si>
  <si>
    <t>Больницы, клиники, госпитали,медико-санитарные части</t>
  </si>
  <si>
    <t>470 00 00</t>
  </si>
  <si>
    <t>Мероприятия в области здравоохранения, спорта и</t>
  </si>
  <si>
    <t>физической культуры, туризма</t>
  </si>
  <si>
    <t>455</t>
  </si>
  <si>
    <t>Спорт и физическая культура</t>
  </si>
  <si>
    <t>0902</t>
  </si>
  <si>
    <t xml:space="preserve">Физкультурно-оздоровительная работа и спортивные </t>
  </si>
  <si>
    <t>мероприятия</t>
  </si>
  <si>
    <t>512 00 00</t>
  </si>
  <si>
    <t>1000</t>
  </si>
  <si>
    <t>Борьба с беспризорностью, опека, попечительство</t>
  </si>
  <si>
    <t>1004</t>
  </si>
  <si>
    <t>и попечительству</t>
  </si>
  <si>
    <t>511 00 00</t>
  </si>
  <si>
    <t>Охрана окружающей среды</t>
  </si>
  <si>
    <t>0600</t>
  </si>
  <si>
    <t>Другие вопросы в области охраны окружающей среды</t>
  </si>
  <si>
    <t>0604</t>
  </si>
  <si>
    <t>Природоохранные мероприятия</t>
  </si>
  <si>
    <t>Другие вопросы в области здравоохранения и спорта</t>
  </si>
  <si>
    <t>0904</t>
  </si>
  <si>
    <t>Пенсионное обеспечение</t>
  </si>
  <si>
    <t>1001</t>
  </si>
  <si>
    <t>000 00 00</t>
  </si>
  <si>
    <t>0000</t>
  </si>
  <si>
    <t>000</t>
  </si>
  <si>
    <t>Глава исполнительной власти местного самоуправления</t>
  </si>
  <si>
    <t>042</t>
  </si>
  <si>
    <t>Центральный аппарат</t>
  </si>
  <si>
    <t>0101</t>
  </si>
  <si>
    <t>005</t>
  </si>
  <si>
    <t>Воинские формирования( органы, подразделения)</t>
  </si>
  <si>
    <t>202 00 00</t>
  </si>
  <si>
    <t>Вещевое обеспечение</t>
  </si>
  <si>
    <t>220</t>
  </si>
  <si>
    <t>нов, имеющие  специальные звания</t>
  </si>
  <si>
    <t>Военный персонал и сотрудники правоохранительных орга-</t>
  </si>
  <si>
    <t>239</t>
  </si>
  <si>
    <t>Гражданский персонал</t>
  </si>
  <si>
    <t>240</t>
  </si>
  <si>
    <t>Обеспечение функционирования органов в сфере наци-</t>
  </si>
  <si>
    <t>ональной безопасности и правоохранительной деятельности</t>
  </si>
  <si>
    <t>197</t>
  </si>
  <si>
    <t>Поддержка коммунального хозяйства</t>
  </si>
  <si>
    <t>поселений</t>
  </si>
  <si>
    <t>Мероприятия по борьбе с беспризорностью, по опеке</t>
  </si>
  <si>
    <t>Администрация города</t>
  </si>
  <si>
    <t>КОД</t>
  </si>
  <si>
    <t>Раздел</t>
  </si>
  <si>
    <t>статья</t>
  </si>
  <si>
    <t>Вид</t>
  </si>
  <si>
    <t>Всего</t>
  </si>
  <si>
    <t>Целев.</t>
  </si>
  <si>
    <t>002</t>
  </si>
  <si>
    <t>Под-</t>
  </si>
  <si>
    <t>раздел</t>
  </si>
  <si>
    <t>Резервные фонды органов местного самоуправления</t>
  </si>
  <si>
    <t xml:space="preserve">Пособия и компенсации военнослужащим, приравненным к </t>
  </si>
  <si>
    <t>ним лицам, а также уволенным из их числа</t>
  </si>
  <si>
    <t>472</t>
  </si>
  <si>
    <t>Национальная экономика</t>
  </si>
  <si>
    <t>0400</t>
  </si>
  <si>
    <t>Другие вопросы в области национальной экономики</t>
  </si>
  <si>
    <t>0411</t>
  </si>
  <si>
    <t>Мероприятия по благоустройству городских и</t>
  </si>
  <si>
    <t>сельских поселений</t>
  </si>
  <si>
    <t>Управление образования</t>
  </si>
  <si>
    <t>003</t>
  </si>
  <si>
    <t>Управление культуры</t>
  </si>
  <si>
    <t>004</t>
  </si>
  <si>
    <t>Жилищное хозяйство</t>
  </si>
  <si>
    <t>Станции переливания крови</t>
  </si>
  <si>
    <t>472 00 00</t>
  </si>
  <si>
    <t xml:space="preserve">Муниципальное учреждение здравоохранения </t>
  </si>
  <si>
    <t xml:space="preserve">                        "ДЦГБ"</t>
  </si>
  <si>
    <t>и делам молодежи</t>
  </si>
  <si>
    <t>Спорт  и физическая культура</t>
  </si>
  <si>
    <t>Физкультурно-оздоровительная работа и спортивные</t>
  </si>
  <si>
    <t xml:space="preserve">Мероприятия в области здравоохранения, спорта и </t>
  </si>
  <si>
    <t>Управление внутренних дел Мытищинского</t>
  </si>
  <si>
    <t>района</t>
  </si>
  <si>
    <t>Непрограммные инвестиции в основные фонды</t>
  </si>
  <si>
    <t>102 00 00</t>
  </si>
  <si>
    <t>214</t>
  </si>
  <si>
    <t>ИТОГО РАСХОДОВ</t>
  </si>
  <si>
    <t>Расходы городского бюджета, распределяемые по ведомст-</t>
  </si>
  <si>
    <t xml:space="preserve">венной классификации(структуре) расходов, в процессе </t>
  </si>
  <si>
    <t>исполнения городского бюджета в соответствующем</t>
  </si>
  <si>
    <t>финансовом году.</t>
  </si>
  <si>
    <t xml:space="preserve">Национальная безопасность и правоохрани- </t>
  </si>
  <si>
    <t>тельная  деятельность(фонд "Правопорядок")</t>
  </si>
  <si>
    <t>ВСЕГО РАСХОДОВ</t>
  </si>
  <si>
    <t>текущие</t>
  </si>
  <si>
    <t>расходы</t>
  </si>
  <si>
    <t>в т.ч.</t>
  </si>
  <si>
    <t>кап.влож.</t>
  </si>
  <si>
    <t>ФКР</t>
  </si>
  <si>
    <t xml:space="preserve">                        в том числе</t>
  </si>
  <si>
    <t>капитальные расходы</t>
  </si>
  <si>
    <t>Функционирование  Правительства Российской Федерации</t>
  </si>
  <si>
    <t>Российской Федерации, местных администраций</t>
  </si>
  <si>
    <t xml:space="preserve">            в том числе</t>
  </si>
  <si>
    <t xml:space="preserve">                      ВСЕГО</t>
  </si>
  <si>
    <t>ФОТ</t>
  </si>
  <si>
    <t>Комитет по физической культуре, спорту, туризму</t>
  </si>
  <si>
    <t>Комитет по управлению имуществом г.Долгопрудный</t>
  </si>
  <si>
    <t>351 00 00</t>
  </si>
  <si>
    <t xml:space="preserve">Другие вопросы в области национальной безопасности и </t>
  </si>
  <si>
    <t>правоохранительной деятельности</t>
  </si>
  <si>
    <t>0313</t>
  </si>
  <si>
    <t>Другие вопросы в области жилищно-коммунального</t>
  </si>
  <si>
    <t xml:space="preserve"> хозяйства</t>
  </si>
  <si>
    <t>0504</t>
  </si>
  <si>
    <t>Охрана окружающей среды(фонд "Экология")</t>
  </si>
  <si>
    <t>Другие вопросы в области национальной безопасности и</t>
  </si>
  <si>
    <t>хозяйства</t>
  </si>
  <si>
    <t>ООО "Управляющая компания</t>
  </si>
  <si>
    <t xml:space="preserve">                 " ЖилКомСервис"</t>
  </si>
  <si>
    <t xml:space="preserve"> Комитет по управлению имуществом </t>
  </si>
  <si>
    <t>г. Долгопрудный</t>
  </si>
  <si>
    <t>Управление Администрацииг.Долгопрудный</t>
  </si>
  <si>
    <t>по работе с населением в микрорайонах</t>
  </si>
  <si>
    <t>Шереметьевский,Хлебниково,Павельцево</t>
  </si>
  <si>
    <t xml:space="preserve">Пенсии </t>
  </si>
  <si>
    <t>490 00 00</t>
  </si>
  <si>
    <t>Доплаты к пенсиям государственных служащих субъектов</t>
  </si>
  <si>
    <t>Российской  Федерации и  муниципальных служащих</t>
  </si>
  <si>
    <t>Реализация государственных функций в области наци-</t>
  </si>
  <si>
    <t>ональной экономики</t>
  </si>
  <si>
    <t>340 00 00</t>
  </si>
  <si>
    <t>Выполнение других обязательств государства</t>
  </si>
  <si>
    <t>Другие пособия и компенсации</t>
  </si>
  <si>
    <t>Детские дома</t>
  </si>
  <si>
    <t>424 00 00</t>
  </si>
  <si>
    <t>Центры спортивной подготовки (сборные команды)</t>
  </si>
  <si>
    <t>482 00 00</t>
  </si>
  <si>
    <t>Другие общегосударственные вопросы</t>
  </si>
  <si>
    <t>0115</t>
  </si>
  <si>
    <t>Национальная оборона</t>
  </si>
  <si>
    <t>0200</t>
  </si>
  <si>
    <t>Мобилизационная подготовка экономики</t>
  </si>
  <si>
    <t>0203</t>
  </si>
  <si>
    <t>Реализация государственных функций по мобилизационной</t>
  </si>
  <si>
    <t>подготовке экономики</t>
  </si>
  <si>
    <t>209 00 00</t>
  </si>
  <si>
    <t>Мероприятия по обеспечению мобилизационной готовности</t>
  </si>
  <si>
    <t>экономики</t>
  </si>
  <si>
    <t>237</t>
  </si>
  <si>
    <t>Обеспечение  противопожарной безопасности</t>
  </si>
  <si>
    <t>0310</t>
  </si>
  <si>
    <t>Воинские формирования(органы, подразделения)</t>
  </si>
  <si>
    <t>Обеспечение функционирования органов в сфере националь-</t>
  </si>
  <si>
    <t>ной безопасности и правоохранительной деятельности</t>
  </si>
  <si>
    <t>Транспорт</t>
  </si>
  <si>
    <t>0408</t>
  </si>
  <si>
    <t>Дорожное хозяйство</t>
  </si>
  <si>
    <t>315 00 00</t>
  </si>
  <si>
    <t>Отдельные мероприятия в области дорожного хозяйства</t>
  </si>
  <si>
    <t>Подготовка населения и организаций к действиям</t>
  </si>
  <si>
    <t>в  чрезвычайной ситуации в мирное  и военное время</t>
  </si>
  <si>
    <t>Обеспечение противопожарной безопасности</t>
  </si>
  <si>
    <t>Реализация государственных функций, связанных  с обеспе-</t>
  </si>
  <si>
    <t>чением национальной безопасности и правоохранительной</t>
  </si>
  <si>
    <t>деятельности</t>
  </si>
  <si>
    <t>247 00 00</t>
  </si>
  <si>
    <t>216</t>
  </si>
  <si>
    <t>365</t>
  </si>
  <si>
    <t>Субсидии</t>
  </si>
  <si>
    <t>410</t>
  </si>
  <si>
    <t>Мероприятия в области жилищного хозяйства по</t>
  </si>
  <si>
    <t>412 00 00</t>
  </si>
  <si>
    <t>Реализация государственных функций в области охраны</t>
  </si>
  <si>
    <t>окружающей среды</t>
  </si>
  <si>
    <t>Воинские формирования ( органы, подразделения)</t>
  </si>
  <si>
    <t>Периодическая печать</t>
  </si>
  <si>
    <t>456 00 00</t>
  </si>
  <si>
    <t>453</t>
  </si>
  <si>
    <t>Государственная поддержка в сфере культуры, кинема-</t>
  </si>
  <si>
    <t>тографии и средств массовой информации</t>
  </si>
  <si>
    <t>Руководство и управление в сфере установленных функций</t>
  </si>
  <si>
    <t>Центра спортивной подготовки (сборные команды)</t>
  </si>
  <si>
    <t>межшкольные учебно-производственные комбинаты ,</t>
  </si>
  <si>
    <t>логопедические пункты</t>
  </si>
  <si>
    <t>Учебно-методические кабинеты, централизованные бухгалтерии,</t>
  </si>
  <si>
    <t>Учебно-методические кабинеты,централизованные  бухгалтерии,</t>
  </si>
  <si>
    <t>Учебно-методические кабинеты, централизованные  бухгалтерии,</t>
  </si>
  <si>
    <t>Пенсии</t>
  </si>
  <si>
    <t>714</t>
  </si>
  <si>
    <t>Доплаты к пенсиям государственных служащих субъектов РФ и</t>
  </si>
  <si>
    <t>муниципальных служащих</t>
  </si>
  <si>
    <t>001</t>
  </si>
  <si>
    <t>Поддержка  жилищного хозяйства</t>
  </si>
  <si>
    <t>Мероприятия в области жилищного хозяйства по строитель-</t>
  </si>
  <si>
    <t>ству, реконструкции, приобретению жилых домов</t>
  </si>
  <si>
    <t>Поддержка  коммунального хозяйства</t>
  </si>
  <si>
    <t xml:space="preserve">Периодическая печать </t>
  </si>
  <si>
    <t>Государственная поддержка в сфере культуры, кине-</t>
  </si>
  <si>
    <t>матографии и средств массовой информации</t>
  </si>
  <si>
    <t>006</t>
  </si>
  <si>
    <t>007</t>
  </si>
  <si>
    <t>009</t>
  </si>
  <si>
    <t>Мероприятия в области  жилищного хозяйства по строи-</t>
  </si>
  <si>
    <t>тельству, реконструкции и приобретению жилых домов</t>
  </si>
  <si>
    <t>Реализация государственных функций, связанных с обеспе-</t>
  </si>
  <si>
    <t>"Инвестиционный фонд "и фонд" Благоустройство"</t>
  </si>
  <si>
    <t>Общегосударственные вопросы</t>
  </si>
  <si>
    <t>(Резервный фонд)</t>
  </si>
  <si>
    <r>
      <t>Коммунальное хозяйство(</t>
    </r>
    <r>
      <rPr>
        <b/>
        <sz val="12"/>
        <rFont val="Times New Roman Cyr"/>
        <family val="1"/>
      </rPr>
      <t>Фонд "Благоустройство"</t>
    </r>
    <r>
      <rPr>
        <sz val="10"/>
        <rFont val="Times New Roman Cyr"/>
        <family val="1"/>
      </rPr>
      <t>)</t>
    </r>
  </si>
  <si>
    <r>
      <t xml:space="preserve"> хозяйства  (</t>
    </r>
    <r>
      <rPr>
        <b/>
        <sz val="12"/>
        <rFont val="Times New Roman Cyr"/>
        <family val="1"/>
      </rPr>
      <t>Инвестиционный фонд</t>
    </r>
    <r>
      <rPr>
        <sz val="10"/>
        <rFont val="Times New Roman Cyr"/>
        <family val="1"/>
      </rPr>
      <t>)</t>
    </r>
  </si>
  <si>
    <t xml:space="preserve">           в том числе</t>
  </si>
  <si>
    <t xml:space="preserve"> по разделам и подразделам функциональной классификации расходов бюджетов Российской  Федерации</t>
  </si>
  <si>
    <t>строительству, реконструкции, приобретению жилых домов</t>
  </si>
  <si>
    <t>Реализация государственных функций в области национальной</t>
  </si>
  <si>
    <t xml:space="preserve"> экономики</t>
  </si>
  <si>
    <t>Расходы  бюджета  города на 2006 год по разделам, подразделам, целевым статьям</t>
  </si>
  <si>
    <t xml:space="preserve"> и видам расходов функциональной классификации расходов бюджетов Российской Федерации</t>
  </si>
  <si>
    <t>Мероприятия по борьбе с беспризорностью, по опеке и попечительству</t>
  </si>
  <si>
    <t>местного самоуправления, управлений и комитетов</t>
  </si>
  <si>
    <t>Строительство объектов общегражданского назначения</t>
  </si>
  <si>
    <t>Другие пособия и  компенсации</t>
  </si>
  <si>
    <t>008</t>
  </si>
  <si>
    <t>755</t>
  </si>
  <si>
    <t xml:space="preserve">                    Текущие и капитальные расходы  бюджета  города на 2006 год                                 </t>
  </si>
  <si>
    <t>Приложение № 3</t>
  </si>
  <si>
    <t>Ведомственная структура расходов  бюджета города на 2006 г.</t>
  </si>
  <si>
    <t>Управление администрации города по работе с населением в микрорайонах</t>
  </si>
  <si>
    <t>туризму и делам молодежи</t>
  </si>
  <si>
    <t xml:space="preserve">Комитет по физической культуре, спорту, </t>
  </si>
  <si>
    <t xml:space="preserve">Распределение ассигнований на 2006 год на содержание органов                       </t>
  </si>
  <si>
    <t>Итого</t>
  </si>
  <si>
    <t>Приложение № 2</t>
  </si>
  <si>
    <t>Приложение № 4</t>
  </si>
  <si>
    <t>Приложение №5</t>
  </si>
  <si>
    <t>к НРСД от 26.12.2005г. № 80-нр</t>
  </si>
  <si>
    <t xml:space="preserve"> к НРСД  от 26.12.2005г. № 80-нр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</si>
</sst>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49" fontId="2" fillId="0" borderId="8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7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49" fontId="1" fillId="0" borderId="19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0" fontId="0" fillId="0" borderId="20" xfId="0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0" fillId="0" borderId="25" xfId="0" applyBorder="1" applyAlignment="1">
      <alignment/>
    </xf>
    <xf numFmtId="49" fontId="0" fillId="0" borderId="1" xfId="0" applyNumberFormat="1" applyBorder="1" applyAlignment="1">
      <alignment/>
    </xf>
    <xf numFmtId="0" fontId="3" fillId="0" borderId="26" xfId="0" applyFont="1" applyBorder="1" applyAlignment="1">
      <alignment/>
    </xf>
    <xf numFmtId="49" fontId="1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3" fillId="0" borderId="29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49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49" fontId="2" fillId="0" borderId="3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3" fillId="0" borderId="9" xfId="0" applyFont="1" applyBorder="1" applyAlignment="1">
      <alignment/>
    </xf>
    <xf numFmtId="49" fontId="3" fillId="0" borderId="8" xfId="0" applyNumberFormat="1" applyFont="1" applyBorder="1" applyAlignment="1">
      <alignment/>
    </xf>
    <xf numFmtId="49" fontId="3" fillId="0" borderId="33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6" xfId="0" applyFont="1" applyBorder="1" applyAlignment="1">
      <alignment/>
    </xf>
    <xf numFmtId="49" fontId="2" fillId="0" borderId="5" xfId="0" applyNumberFormat="1" applyFont="1" applyBorder="1" applyAlignment="1">
      <alignment/>
    </xf>
    <xf numFmtId="0" fontId="3" fillId="0" borderId="35" xfId="0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3" fillId="0" borderId="37" xfId="0" applyFont="1" applyBorder="1" applyAlignment="1">
      <alignment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49" fontId="3" fillId="0" borderId="43" xfId="0" applyNumberFormat="1" applyFont="1" applyBorder="1" applyAlignment="1">
      <alignment/>
    </xf>
    <xf numFmtId="49" fontId="3" fillId="0" borderId="44" xfId="0" applyNumberFormat="1" applyFont="1" applyBorder="1" applyAlignment="1">
      <alignment/>
    </xf>
    <xf numFmtId="49" fontId="3" fillId="0" borderId="45" xfId="0" applyNumberFormat="1" applyFont="1" applyBorder="1" applyAlignment="1">
      <alignment/>
    </xf>
    <xf numFmtId="49" fontId="3" fillId="0" borderId="3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8" xfId="0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2" xfId="0" applyNumberFormat="1" applyFont="1" applyBorder="1" applyAlignment="1">
      <alignment horizontal="right"/>
    </xf>
    <xf numFmtId="0" fontId="3" fillId="0" borderId="8" xfId="0" applyFont="1" applyBorder="1" applyAlignment="1">
      <alignment/>
    </xf>
    <xf numFmtId="49" fontId="3" fillId="0" borderId="34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15" xfId="0" applyFont="1" applyBorder="1" applyAlignment="1">
      <alignment/>
    </xf>
    <xf numFmtId="49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6" fillId="0" borderId="35" xfId="0" applyFont="1" applyBorder="1" applyAlignment="1">
      <alignment/>
    </xf>
    <xf numFmtId="49" fontId="2" fillId="0" borderId="15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46" xfId="0" applyBorder="1" applyAlignment="1">
      <alignment/>
    </xf>
    <xf numFmtId="49" fontId="0" fillId="0" borderId="19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47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47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0" fontId="1" fillId="0" borderId="4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31" xfId="0" applyFont="1" applyBorder="1" applyAlignment="1">
      <alignment/>
    </xf>
    <xf numFmtId="49" fontId="1" fillId="0" borderId="31" xfId="0" applyNumberFormat="1" applyFont="1" applyBorder="1" applyAlignment="1">
      <alignment/>
    </xf>
    <xf numFmtId="0" fontId="0" fillId="0" borderId="34" xfId="0" applyBorder="1" applyAlignment="1">
      <alignment/>
    </xf>
    <xf numFmtId="49" fontId="1" fillId="0" borderId="42" xfId="0" applyNumberFormat="1" applyFont="1" applyBorder="1" applyAlignment="1">
      <alignment/>
    </xf>
    <xf numFmtId="0" fontId="4" fillId="0" borderId="31" xfId="0" applyFont="1" applyBorder="1" applyAlignment="1">
      <alignment/>
    </xf>
    <xf numFmtId="49" fontId="2" fillId="0" borderId="49" xfId="0" applyNumberFormat="1" applyFont="1" applyBorder="1" applyAlignment="1">
      <alignment/>
    </xf>
    <xf numFmtId="49" fontId="1" fillId="0" borderId="50" xfId="0" applyNumberFormat="1" applyFont="1" applyBorder="1" applyAlignment="1">
      <alignment/>
    </xf>
    <xf numFmtId="49" fontId="2" fillId="0" borderId="51" xfId="0" applyNumberFormat="1" applyFont="1" applyBorder="1" applyAlignment="1">
      <alignment/>
    </xf>
    <xf numFmtId="0" fontId="2" fillId="0" borderId="31" xfId="0" applyFont="1" applyBorder="1" applyAlignment="1">
      <alignment/>
    </xf>
    <xf numFmtId="49" fontId="2" fillId="0" borderId="46" xfId="0" applyNumberFormat="1" applyFont="1" applyBorder="1" applyAlignment="1">
      <alignment/>
    </xf>
    <xf numFmtId="49" fontId="1" fillId="0" borderId="52" xfId="0" applyNumberFormat="1" applyFont="1" applyBorder="1" applyAlignment="1">
      <alignment/>
    </xf>
    <xf numFmtId="49" fontId="3" fillId="0" borderId="49" xfId="0" applyNumberFormat="1" applyFont="1" applyBorder="1" applyAlignment="1">
      <alignment/>
    </xf>
    <xf numFmtId="0" fontId="6" fillId="0" borderId="53" xfId="0" applyFont="1" applyBorder="1" applyAlignment="1">
      <alignment/>
    </xf>
    <xf numFmtId="49" fontId="3" fillId="0" borderId="54" xfId="0" applyNumberFormat="1" applyFont="1" applyBorder="1" applyAlignment="1">
      <alignment/>
    </xf>
    <xf numFmtId="0" fontId="3" fillId="0" borderId="55" xfId="0" applyFont="1" applyBorder="1" applyAlignment="1">
      <alignment/>
    </xf>
    <xf numFmtId="49" fontId="3" fillId="0" borderId="51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0" fontId="3" fillId="0" borderId="53" xfId="0" applyFont="1" applyBorder="1" applyAlignment="1">
      <alignment/>
    </xf>
    <xf numFmtId="49" fontId="1" fillId="0" borderId="49" xfId="0" applyNumberFormat="1" applyFont="1" applyBorder="1" applyAlignment="1">
      <alignment/>
    </xf>
    <xf numFmtId="0" fontId="3" fillId="0" borderId="56" xfId="0" applyNumberFormat="1" applyFont="1" applyBorder="1" applyAlignment="1">
      <alignment/>
    </xf>
    <xf numFmtId="0" fontId="3" fillId="0" borderId="34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1" fillId="0" borderId="57" xfId="0" applyNumberFormat="1" applyFont="1" applyBorder="1" applyAlignment="1">
      <alignment/>
    </xf>
    <xf numFmtId="164" fontId="2" fillId="0" borderId="58" xfId="0" applyNumberFormat="1" applyFont="1" applyBorder="1" applyAlignment="1">
      <alignment/>
    </xf>
    <xf numFmtId="164" fontId="2" fillId="0" borderId="59" xfId="0" applyNumberFormat="1" applyFont="1" applyBorder="1" applyAlignment="1">
      <alignment/>
    </xf>
    <xf numFmtId="164" fontId="2" fillId="0" borderId="60" xfId="0" applyNumberFormat="1" applyFont="1" applyBorder="1" applyAlignment="1">
      <alignment/>
    </xf>
    <xf numFmtId="164" fontId="2" fillId="0" borderId="61" xfId="0" applyNumberFormat="1" applyFont="1" applyBorder="1" applyAlignment="1">
      <alignment/>
    </xf>
    <xf numFmtId="164" fontId="1" fillId="0" borderId="60" xfId="0" applyNumberFormat="1" applyFont="1" applyBorder="1" applyAlignment="1">
      <alignment/>
    </xf>
    <xf numFmtId="164" fontId="1" fillId="0" borderId="59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20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164" fontId="7" fillId="0" borderId="34" xfId="0" applyNumberFormat="1" applyFont="1" applyBorder="1" applyAlignment="1">
      <alignment/>
    </xf>
    <xf numFmtId="164" fontId="7" fillId="0" borderId="56" xfId="0" applyNumberFormat="1" applyFont="1" applyBorder="1" applyAlignment="1">
      <alignment/>
    </xf>
    <xf numFmtId="164" fontId="7" fillId="0" borderId="46" xfId="0" applyNumberFormat="1" applyFont="1" applyBorder="1" applyAlignment="1">
      <alignment/>
    </xf>
    <xf numFmtId="164" fontId="7" fillId="0" borderId="49" xfId="0" applyNumberFormat="1" applyFont="1" applyBorder="1" applyAlignment="1">
      <alignment/>
    </xf>
    <xf numFmtId="164" fontId="5" fillId="0" borderId="50" xfId="0" applyNumberFormat="1" applyFont="1" applyBorder="1" applyAlignment="1">
      <alignment/>
    </xf>
    <xf numFmtId="164" fontId="7" fillId="0" borderId="54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5" fillId="0" borderId="52" xfId="0" applyNumberFormat="1" applyFont="1" applyBorder="1" applyAlignment="1">
      <alignment/>
    </xf>
    <xf numFmtId="164" fontId="5" fillId="0" borderId="49" xfId="0" applyNumberFormat="1" applyFont="1" applyBorder="1" applyAlignment="1">
      <alignment/>
    </xf>
    <xf numFmtId="164" fontId="5" fillId="0" borderId="60" xfId="0" applyNumberFormat="1" applyFont="1" applyBorder="1" applyAlignment="1">
      <alignment/>
    </xf>
    <xf numFmtId="0" fontId="5" fillId="0" borderId="46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0" fillId="0" borderId="23" xfId="0" applyBorder="1" applyAlignment="1">
      <alignment/>
    </xf>
    <xf numFmtId="0" fontId="0" fillId="0" borderId="42" xfId="0" applyBorder="1" applyAlignment="1">
      <alignment/>
    </xf>
    <xf numFmtId="0" fontId="0" fillId="0" borderId="63" xfId="0" applyBorder="1" applyAlignment="1">
      <alignment/>
    </xf>
    <xf numFmtId="0" fontId="0" fillId="0" borderId="31" xfId="0" applyBorder="1" applyAlignment="1">
      <alignment/>
    </xf>
    <xf numFmtId="164" fontId="0" fillId="0" borderId="46" xfId="0" applyNumberFormat="1" applyBorder="1" applyAlignment="1">
      <alignment/>
    </xf>
    <xf numFmtId="164" fontId="3" fillId="0" borderId="58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49" fontId="3" fillId="0" borderId="64" xfId="0" applyNumberFormat="1" applyFont="1" applyBorder="1" applyAlignment="1">
      <alignment/>
    </xf>
    <xf numFmtId="164" fontId="7" fillId="0" borderId="5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64" fontId="3" fillId="0" borderId="60" xfId="0" applyNumberFormat="1" applyFont="1" applyBorder="1" applyAlignment="1">
      <alignment/>
    </xf>
    <xf numFmtId="164" fontId="3" fillId="0" borderId="61" xfId="0" applyNumberFormat="1" applyFont="1" applyBorder="1" applyAlignment="1">
      <alignment/>
    </xf>
    <xf numFmtId="164" fontId="1" fillId="0" borderId="65" xfId="0" applyNumberFormat="1" applyFont="1" applyBorder="1" applyAlignment="1">
      <alignment/>
    </xf>
    <xf numFmtId="164" fontId="0" fillId="0" borderId="42" xfId="0" applyNumberFormat="1" applyBorder="1" applyAlignment="1">
      <alignment/>
    </xf>
    <xf numFmtId="164" fontId="0" fillId="0" borderId="21" xfId="0" applyNumberFormat="1" applyBorder="1" applyAlignment="1">
      <alignment/>
    </xf>
    <xf numFmtId="49" fontId="6" fillId="0" borderId="54" xfId="0" applyNumberFormat="1" applyFont="1" applyBorder="1" applyAlignment="1">
      <alignment/>
    </xf>
    <xf numFmtId="164" fontId="3" fillId="0" borderId="46" xfId="0" applyNumberFormat="1" applyFont="1" applyBorder="1" applyAlignment="1">
      <alignment/>
    </xf>
    <xf numFmtId="49" fontId="1" fillId="0" borderId="6" xfId="0" applyNumberFormat="1" applyFont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0" fillId="0" borderId="40" xfId="0" applyNumberFormat="1" applyFont="1" applyBorder="1" applyAlignment="1">
      <alignment/>
    </xf>
    <xf numFmtId="164" fontId="7" fillId="0" borderId="66" xfId="0" applyNumberFormat="1" applyFont="1" applyBorder="1" applyAlignment="1">
      <alignment/>
    </xf>
    <xf numFmtId="49" fontId="2" fillId="0" borderId="33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164" fontId="5" fillId="0" borderId="59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70" xfId="0" applyFont="1" applyBorder="1" applyAlignment="1">
      <alignment/>
    </xf>
    <xf numFmtId="49" fontId="0" fillId="0" borderId="9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164" fontId="5" fillId="0" borderId="28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164" fontId="5" fillId="0" borderId="57" xfId="0" applyNumberFormat="1" applyFont="1" applyBorder="1" applyAlignment="1">
      <alignment/>
    </xf>
    <xf numFmtId="49" fontId="3" fillId="0" borderId="31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3" fillId="0" borderId="53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0" fontId="1" fillId="0" borderId="57" xfId="0" applyFont="1" applyBorder="1" applyAlignment="1">
      <alignment/>
    </xf>
    <xf numFmtId="49" fontId="2" fillId="0" borderId="9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2" fillId="0" borderId="35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0" fontId="7" fillId="0" borderId="46" xfId="0" applyFont="1" applyBorder="1" applyAlignment="1">
      <alignment/>
    </xf>
    <xf numFmtId="49" fontId="1" fillId="0" borderId="16" xfId="0" applyNumberFormat="1" applyFont="1" applyBorder="1" applyAlignment="1">
      <alignment/>
    </xf>
    <xf numFmtId="0" fontId="1" fillId="0" borderId="71" xfId="0" applyNumberFormat="1" applyFont="1" applyBorder="1" applyAlignment="1">
      <alignment/>
    </xf>
    <xf numFmtId="164" fontId="3" fillId="0" borderId="34" xfId="0" applyNumberFormat="1" applyFont="1" applyBorder="1" applyAlignment="1">
      <alignment/>
    </xf>
    <xf numFmtId="0" fontId="5" fillId="0" borderId="67" xfId="0" applyFont="1" applyBorder="1" applyAlignment="1">
      <alignment/>
    </xf>
    <xf numFmtId="164" fontId="7" fillId="0" borderId="31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7" fillId="0" borderId="55" xfId="0" applyNumberFormat="1" applyFont="1" applyBorder="1" applyAlignment="1">
      <alignment/>
    </xf>
    <xf numFmtId="164" fontId="7" fillId="0" borderId="72" xfId="0" applyNumberFormat="1" applyFont="1" applyBorder="1" applyAlignment="1">
      <alignment/>
    </xf>
    <xf numFmtId="164" fontId="7" fillId="0" borderId="48" xfId="0" applyNumberFormat="1" applyFont="1" applyBorder="1" applyAlignment="1">
      <alignment/>
    </xf>
    <xf numFmtId="0" fontId="0" fillId="0" borderId="73" xfId="0" applyNumberFormat="1" applyBorder="1" applyAlignment="1">
      <alignment/>
    </xf>
    <xf numFmtId="0" fontId="1" fillId="0" borderId="74" xfId="0" applyNumberFormat="1" applyFont="1" applyBorder="1" applyAlignment="1">
      <alignment/>
    </xf>
    <xf numFmtId="0" fontId="1" fillId="0" borderId="70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1" fillId="0" borderId="75" xfId="0" applyNumberFormat="1" applyFont="1" applyBorder="1" applyAlignment="1">
      <alignment/>
    </xf>
    <xf numFmtId="0" fontId="3" fillId="0" borderId="31" xfId="0" applyNumberFormat="1" applyFont="1" applyBorder="1" applyAlignment="1">
      <alignment/>
    </xf>
    <xf numFmtId="0" fontId="2" fillId="0" borderId="31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76" xfId="0" applyNumberFormat="1" applyBorder="1" applyAlignment="1">
      <alignment/>
    </xf>
    <xf numFmtId="0" fontId="0" fillId="0" borderId="77" xfId="0" applyNumberFormat="1" applyBorder="1" applyAlignment="1">
      <alignment/>
    </xf>
    <xf numFmtId="0" fontId="0" fillId="0" borderId="78" xfId="0" applyNumberFormat="1" applyBorder="1" applyAlignment="1">
      <alignment/>
    </xf>
    <xf numFmtId="0" fontId="3" fillId="0" borderId="48" xfId="0" applyNumberFormat="1" applyFont="1" applyBorder="1" applyAlignment="1">
      <alignment/>
    </xf>
    <xf numFmtId="0" fontId="3" fillId="0" borderId="79" xfId="0" applyNumberFormat="1" applyFont="1" applyBorder="1" applyAlignment="1">
      <alignment/>
    </xf>
    <xf numFmtId="0" fontId="0" fillId="0" borderId="72" xfId="0" applyNumberFormat="1" applyBorder="1" applyAlignment="1">
      <alignment/>
    </xf>
    <xf numFmtId="0" fontId="0" fillId="0" borderId="63" xfId="0" applyNumberFormat="1" applyBorder="1" applyAlignment="1">
      <alignment/>
    </xf>
    <xf numFmtId="0" fontId="0" fillId="0" borderId="79" xfId="0" applyNumberFormat="1" applyBorder="1" applyAlignment="1">
      <alignment/>
    </xf>
    <xf numFmtId="0" fontId="0" fillId="0" borderId="48" xfId="0" applyNumberFormat="1" applyBorder="1" applyAlignment="1">
      <alignment/>
    </xf>
    <xf numFmtId="164" fontId="0" fillId="0" borderId="77" xfId="0" applyNumberFormat="1" applyBorder="1" applyAlignment="1">
      <alignment/>
    </xf>
    <xf numFmtId="164" fontId="5" fillId="0" borderId="78" xfId="0" applyNumberFormat="1" applyFont="1" applyBorder="1" applyAlignment="1">
      <alignment/>
    </xf>
    <xf numFmtId="0" fontId="0" fillId="0" borderId="48" xfId="0" applyNumberFormat="1" applyFont="1" applyBorder="1" applyAlignment="1">
      <alignment/>
    </xf>
    <xf numFmtId="164" fontId="3" fillId="0" borderId="49" xfId="0" applyNumberFormat="1" applyFont="1" applyBorder="1" applyAlignment="1">
      <alignment/>
    </xf>
    <xf numFmtId="164" fontId="5" fillId="0" borderId="54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164" fontId="7" fillId="0" borderId="51" xfId="0" applyNumberFormat="1" applyFont="1" applyBorder="1" applyAlignment="1">
      <alignment/>
    </xf>
    <xf numFmtId="49" fontId="3" fillId="0" borderId="74" xfId="0" applyNumberFormat="1" applyFont="1" applyBorder="1" applyAlignment="1">
      <alignment/>
    </xf>
    <xf numFmtId="49" fontId="1" fillId="0" borderId="74" xfId="0" applyNumberFormat="1" applyFont="1" applyBorder="1" applyAlignment="1">
      <alignment/>
    </xf>
    <xf numFmtId="49" fontId="1" fillId="0" borderId="70" xfId="0" applyNumberFormat="1" applyFont="1" applyBorder="1" applyAlignment="1">
      <alignment/>
    </xf>
    <xf numFmtId="49" fontId="1" fillId="0" borderId="71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49" fontId="2" fillId="0" borderId="74" xfId="0" applyNumberFormat="1" applyFont="1" applyBorder="1" applyAlignment="1">
      <alignment/>
    </xf>
    <xf numFmtId="49" fontId="3" fillId="0" borderId="75" xfId="0" applyNumberFormat="1" applyFont="1" applyBorder="1" applyAlignment="1">
      <alignment/>
    </xf>
    <xf numFmtId="49" fontId="2" fillId="0" borderId="56" xfId="0" applyNumberFormat="1" applyFont="1" applyBorder="1" applyAlignment="1">
      <alignment/>
    </xf>
    <xf numFmtId="49" fontId="3" fillId="0" borderId="56" xfId="0" applyNumberFormat="1" applyFont="1" applyBorder="1" applyAlignment="1">
      <alignment/>
    </xf>
    <xf numFmtId="0" fontId="9" fillId="0" borderId="41" xfId="0" applyFont="1" applyBorder="1" applyAlignment="1">
      <alignment wrapText="1"/>
    </xf>
    <xf numFmtId="0" fontId="6" fillId="0" borderId="37" xfId="0" applyFont="1" applyBorder="1" applyAlignment="1">
      <alignment/>
    </xf>
    <xf numFmtId="0" fontId="9" fillId="0" borderId="37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5" fillId="0" borderId="0" xfId="0" applyNumberFormat="1" applyFont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4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4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63" xfId="0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B3" sqref="B3"/>
    </sheetView>
  </sheetViews>
  <sheetFormatPr defaultColWidth="8.796875" defaultRowHeight="15"/>
  <cols>
    <col min="1" max="1" width="44.5" style="0" customWidth="1"/>
    <col min="2" max="2" width="5.8984375" style="1" customWidth="1"/>
    <col min="3" max="3" width="4.8984375" style="1" customWidth="1"/>
    <col min="4" max="4" width="7.59765625" style="149" customWidth="1"/>
    <col min="5" max="5" width="7.69921875" style="1" customWidth="1"/>
    <col min="6" max="6" width="0.1015625" style="1" hidden="1" customWidth="1"/>
    <col min="7" max="7" width="6.5" style="0" customWidth="1"/>
    <col min="8" max="8" width="8.19921875" style="0" customWidth="1"/>
    <col min="9" max="9" width="7.69921875" style="0" customWidth="1"/>
    <col min="10" max="10" width="8" style="0" customWidth="1"/>
  </cols>
  <sheetData>
    <row r="1" spans="2:4" ht="15.75">
      <c r="B1" s="269" t="s">
        <v>335</v>
      </c>
      <c r="C1" s="269"/>
      <c r="D1" s="270"/>
    </row>
    <row r="2" ht="15.75">
      <c r="B2" s="1" t="s">
        <v>338</v>
      </c>
    </row>
    <row r="4" spans="1:8" ht="15.75">
      <c r="A4" s="271" t="s">
        <v>327</v>
      </c>
      <c r="B4" s="271"/>
      <c r="C4" s="271"/>
      <c r="D4" s="271"/>
      <c r="E4" s="271"/>
      <c r="F4" s="271"/>
      <c r="G4" s="271"/>
      <c r="H4" s="271"/>
    </row>
    <row r="5" spans="1:8" ht="30" customHeight="1">
      <c r="A5" s="272" t="s">
        <v>315</v>
      </c>
      <c r="B5" s="272"/>
      <c r="C5" s="272"/>
      <c r="D5" s="272"/>
      <c r="E5" s="272"/>
      <c r="F5" s="272"/>
      <c r="G5" s="272"/>
      <c r="H5" s="272"/>
    </row>
    <row r="6" spans="1:6" ht="16.5" thickBot="1">
      <c r="A6" s="2"/>
      <c r="B6" s="3"/>
      <c r="C6" s="3"/>
      <c r="E6" s="3"/>
      <c r="F6" s="3"/>
    </row>
    <row r="7" spans="1:10" ht="16.5" thickBot="1">
      <c r="A7" s="39" t="s">
        <v>0</v>
      </c>
      <c r="B7" s="108" t="s">
        <v>201</v>
      </c>
      <c r="C7" s="112" t="s">
        <v>22</v>
      </c>
      <c r="D7" s="150" t="s">
        <v>156</v>
      </c>
      <c r="E7" s="120" t="s">
        <v>202</v>
      </c>
      <c r="F7" s="115"/>
      <c r="G7" s="121"/>
      <c r="H7" s="116"/>
      <c r="I7" s="53"/>
      <c r="J7" s="53"/>
    </row>
    <row r="8" spans="1:10" ht="16.5" thickBot="1">
      <c r="A8" s="106"/>
      <c r="B8" s="109"/>
      <c r="C8" s="113"/>
      <c r="D8" s="151"/>
      <c r="E8" s="37" t="s">
        <v>197</v>
      </c>
      <c r="F8" s="36"/>
      <c r="G8" s="123" t="s">
        <v>203</v>
      </c>
      <c r="H8" s="116"/>
      <c r="I8" s="53"/>
      <c r="J8" s="53"/>
    </row>
    <row r="9" spans="1:10" ht="15.75">
      <c r="A9" s="106"/>
      <c r="B9" s="109"/>
      <c r="C9" s="113"/>
      <c r="D9" s="151"/>
      <c r="E9" s="111" t="s">
        <v>198</v>
      </c>
      <c r="F9" s="36"/>
      <c r="G9" s="117" t="s">
        <v>156</v>
      </c>
      <c r="H9" s="117" t="s">
        <v>199</v>
      </c>
      <c r="I9" s="53"/>
      <c r="J9" s="53"/>
    </row>
    <row r="10" spans="1:10" ht="16.5" thickBot="1">
      <c r="A10" s="107"/>
      <c r="B10" s="110"/>
      <c r="C10" s="114"/>
      <c r="D10" s="152"/>
      <c r="E10" s="38"/>
      <c r="F10" s="122"/>
      <c r="G10" s="103"/>
      <c r="H10" s="118" t="s">
        <v>200</v>
      </c>
      <c r="I10" s="53"/>
      <c r="J10" s="53"/>
    </row>
    <row r="11" spans="1:8" ht="16.5" thickBot="1">
      <c r="A11" s="119" t="s">
        <v>25</v>
      </c>
      <c r="B11" s="135" t="s">
        <v>26</v>
      </c>
      <c r="C11" s="135" t="s">
        <v>129</v>
      </c>
      <c r="D11" s="221">
        <f>D15+D16+D17</f>
        <v>56141.6</v>
      </c>
      <c r="E11" s="224">
        <f>E15+E16+E17</f>
        <v>55003.6</v>
      </c>
      <c r="F11" s="139" t="e">
        <f>F15+#REF!+F16</f>
        <v>#REF!</v>
      </c>
      <c r="G11" s="189">
        <f>G15+G16+G17</f>
        <v>1138</v>
      </c>
      <c r="H11" s="238"/>
    </row>
    <row r="12" spans="1:8" ht="15.75">
      <c r="A12" s="19" t="s">
        <v>206</v>
      </c>
      <c r="B12" s="132"/>
      <c r="C12" s="260"/>
      <c r="D12" s="158"/>
      <c r="E12" s="156"/>
      <c r="F12" s="229"/>
      <c r="G12" s="161"/>
      <c r="H12" s="239"/>
    </row>
    <row r="13" spans="1:8" ht="15.75">
      <c r="A13" s="21" t="s">
        <v>204</v>
      </c>
      <c r="B13" s="125"/>
      <c r="C13" s="257"/>
      <c r="D13" s="157"/>
      <c r="E13" s="157"/>
      <c r="F13" s="230"/>
      <c r="G13" s="157"/>
      <c r="H13" s="240"/>
    </row>
    <row r="14" spans="1:8" ht="15.75">
      <c r="A14" s="21" t="s">
        <v>30</v>
      </c>
      <c r="B14" s="125"/>
      <c r="C14" s="257"/>
      <c r="D14" s="157"/>
      <c r="E14" s="157"/>
      <c r="F14" s="230"/>
      <c r="G14" s="157"/>
      <c r="H14" s="240"/>
    </row>
    <row r="15" spans="1:8" ht="15.75">
      <c r="A15" s="21" t="s">
        <v>205</v>
      </c>
      <c r="B15" s="125" t="s">
        <v>26</v>
      </c>
      <c r="C15" s="257" t="s">
        <v>32</v>
      </c>
      <c r="D15" s="157">
        <f>'Прил.№3'!G11</f>
        <v>44879</v>
      </c>
      <c r="E15" s="157">
        <f>D15-G15</f>
        <v>44238</v>
      </c>
      <c r="F15" s="230"/>
      <c r="G15" s="157">
        <v>641</v>
      </c>
      <c r="H15" s="240"/>
    </row>
    <row r="16" spans="1:8" ht="15.75">
      <c r="A16" s="21" t="s">
        <v>21</v>
      </c>
      <c r="B16" s="125" t="s">
        <v>26</v>
      </c>
      <c r="C16" s="257" t="s">
        <v>33</v>
      </c>
      <c r="D16" s="157">
        <f>'Прил.№3'!G15</f>
        <v>3000</v>
      </c>
      <c r="E16" s="157">
        <f>D16-G16</f>
        <v>3000</v>
      </c>
      <c r="F16" s="231" t="s">
        <v>1</v>
      </c>
      <c r="G16" s="157"/>
      <c r="H16" s="240"/>
    </row>
    <row r="17" spans="1:8" ht="16.5" thickBot="1">
      <c r="A17" s="7" t="s">
        <v>241</v>
      </c>
      <c r="B17" s="129" t="s">
        <v>26</v>
      </c>
      <c r="C17" s="258" t="s">
        <v>242</v>
      </c>
      <c r="D17" s="160">
        <f>'Прил.№3'!G18</f>
        <v>8262.6</v>
      </c>
      <c r="E17" s="160">
        <f>D17-G17</f>
        <v>7765.6</v>
      </c>
      <c r="F17" s="232"/>
      <c r="G17" s="160">
        <v>497</v>
      </c>
      <c r="H17" s="241"/>
    </row>
    <row r="18" spans="1:8" ht="16.5" thickBot="1">
      <c r="A18" s="119" t="s">
        <v>243</v>
      </c>
      <c r="B18" s="135" t="s">
        <v>244</v>
      </c>
      <c r="C18" s="94" t="s">
        <v>129</v>
      </c>
      <c r="D18" s="189">
        <f>D20</f>
        <v>230</v>
      </c>
      <c r="E18" s="189">
        <f>E20</f>
        <v>230</v>
      </c>
      <c r="F18" s="233"/>
      <c r="G18" s="189"/>
      <c r="H18" s="242"/>
    </row>
    <row r="19" spans="1:8" ht="15.75">
      <c r="A19" s="19" t="s">
        <v>314</v>
      </c>
      <c r="B19" s="130"/>
      <c r="C19" s="255"/>
      <c r="D19" s="251"/>
      <c r="E19" s="161"/>
      <c r="F19" s="234"/>
      <c r="G19" s="251"/>
      <c r="H19" s="243"/>
    </row>
    <row r="20" spans="1:8" ht="16.5" thickBot="1">
      <c r="A20" s="7" t="s">
        <v>245</v>
      </c>
      <c r="B20" s="129" t="s">
        <v>244</v>
      </c>
      <c r="C20" s="258" t="s">
        <v>246</v>
      </c>
      <c r="D20" s="160">
        <f>'Прил.№3'!G22</f>
        <v>230</v>
      </c>
      <c r="E20" s="157">
        <f>D20-G20</f>
        <v>230</v>
      </c>
      <c r="F20" s="232"/>
      <c r="G20" s="160"/>
      <c r="H20" s="241"/>
    </row>
    <row r="21" spans="1:8" ht="15.75">
      <c r="A21" s="131" t="s">
        <v>36</v>
      </c>
      <c r="B21" s="188"/>
      <c r="C21" s="261"/>
      <c r="D21" s="158"/>
      <c r="E21" s="158"/>
      <c r="F21" s="235"/>
      <c r="G21" s="252"/>
      <c r="H21" s="239"/>
    </row>
    <row r="22" spans="1:8" ht="16.5" thickBot="1">
      <c r="A22" s="133" t="s">
        <v>37</v>
      </c>
      <c r="B22" s="134" t="s">
        <v>38</v>
      </c>
      <c r="C22" s="263" t="s">
        <v>129</v>
      </c>
      <c r="D22" s="254">
        <f>D24+D26+D29+D27</f>
        <v>17708</v>
      </c>
      <c r="E22" s="225">
        <f>E24+E26+E29+E27</f>
        <v>17708</v>
      </c>
      <c r="F22" s="138">
        <f>F24+F26</f>
        <v>0</v>
      </c>
      <c r="G22" s="159">
        <f>G24+G26+G29</f>
        <v>0</v>
      </c>
      <c r="H22" s="244"/>
    </row>
    <row r="23" spans="1:8" ht="15.75">
      <c r="A23" s="19" t="s">
        <v>206</v>
      </c>
      <c r="B23" s="132"/>
      <c r="C23" s="255"/>
      <c r="D23" s="156"/>
      <c r="E23" s="156"/>
      <c r="F23" s="229"/>
      <c r="G23" s="161"/>
      <c r="H23" s="239"/>
    </row>
    <row r="24" spans="1:8" ht="15.75">
      <c r="A24" s="21" t="s">
        <v>39</v>
      </c>
      <c r="B24" s="125" t="s">
        <v>38</v>
      </c>
      <c r="C24" s="257" t="s">
        <v>40</v>
      </c>
      <c r="D24" s="157">
        <f>'Прил.№3'!G29</f>
        <v>12134.000000000002</v>
      </c>
      <c r="E24" s="157">
        <f>D24-G24</f>
        <v>12134.000000000002</v>
      </c>
      <c r="F24" s="230"/>
      <c r="G24" s="157"/>
      <c r="H24" s="240"/>
    </row>
    <row r="25" spans="1:8" ht="15.75">
      <c r="A25" s="21" t="s">
        <v>42</v>
      </c>
      <c r="B25" s="125"/>
      <c r="C25" s="257"/>
      <c r="D25" s="157"/>
      <c r="E25" s="157"/>
      <c r="F25" s="230"/>
      <c r="G25" s="157"/>
      <c r="H25" s="240"/>
    </row>
    <row r="26" spans="1:8" ht="15.75">
      <c r="A26" s="21" t="s">
        <v>43</v>
      </c>
      <c r="B26" s="125" t="s">
        <v>38</v>
      </c>
      <c r="C26" s="257" t="s">
        <v>44</v>
      </c>
      <c r="D26" s="157">
        <f>'Прил.№3'!G40</f>
        <v>2810</v>
      </c>
      <c r="E26" s="157">
        <f aca="true" t="shared" si="0" ref="E26:E33">D26-G26</f>
        <v>2810</v>
      </c>
      <c r="F26" s="220"/>
      <c r="G26" s="157"/>
      <c r="H26" s="240"/>
    </row>
    <row r="27" spans="1:8" ht="15.75">
      <c r="A27" s="21" t="s">
        <v>265</v>
      </c>
      <c r="B27" s="125" t="s">
        <v>38</v>
      </c>
      <c r="C27" s="257" t="s">
        <v>254</v>
      </c>
      <c r="D27" s="157">
        <f>'Прил.№3'!G44</f>
        <v>264</v>
      </c>
      <c r="E27" s="157">
        <f t="shared" si="0"/>
        <v>264</v>
      </c>
      <c r="F27" s="178"/>
      <c r="G27" s="157"/>
      <c r="H27" s="240"/>
    </row>
    <row r="28" spans="1:8" ht="15.75">
      <c r="A28" s="21" t="s">
        <v>219</v>
      </c>
      <c r="B28" s="125"/>
      <c r="C28" s="257"/>
      <c r="D28" s="157"/>
      <c r="E28" s="157"/>
      <c r="F28" s="178"/>
      <c r="G28" s="157"/>
      <c r="H28" s="240"/>
    </row>
    <row r="29" spans="1:8" ht="16.5" thickBot="1">
      <c r="A29" s="53" t="s">
        <v>213</v>
      </c>
      <c r="B29" s="38" t="s">
        <v>38</v>
      </c>
      <c r="C29" s="36" t="s">
        <v>214</v>
      </c>
      <c r="D29" s="253">
        <f>'Прил.№3'!G49</f>
        <v>2500</v>
      </c>
      <c r="E29" s="157">
        <f t="shared" si="0"/>
        <v>2500</v>
      </c>
      <c r="F29" s="178"/>
      <c r="G29" s="253"/>
      <c r="H29" s="245"/>
    </row>
    <row r="30" spans="1:8" ht="16.5" thickBot="1">
      <c r="A30" s="119" t="s">
        <v>165</v>
      </c>
      <c r="B30" s="135" t="s">
        <v>166</v>
      </c>
      <c r="C30" s="94" t="s">
        <v>129</v>
      </c>
      <c r="D30" s="155">
        <f>D33+D32</f>
        <v>1377</v>
      </c>
      <c r="E30" s="223">
        <f>E33+E32</f>
        <v>1377</v>
      </c>
      <c r="F30" s="139">
        <f>F33</f>
        <v>0</v>
      </c>
      <c r="G30" s="155">
        <f>G33</f>
        <v>0</v>
      </c>
      <c r="H30" s="242">
        <f>H33</f>
        <v>0</v>
      </c>
    </row>
    <row r="31" spans="1:8" ht="15.75">
      <c r="A31" s="19" t="s">
        <v>206</v>
      </c>
      <c r="B31" s="132"/>
      <c r="C31" s="255"/>
      <c r="D31" s="156"/>
      <c r="E31" s="157"/>
      <c r="F31" s="229"/>
      <c r="G31" s="161"/>
      <c r="H31" s="246"/>
    </row>
    <row r="32" spans="1:8" ht="15.75">
      <c r="A32" s="19" t="s">
        <v>258</v>
      </c>
      <c r="B32" s="137" t="s">
        <v>166</v>
      </c>
      <c r="C32" s="256" t="s">
        <v>259</v>
      </c>
      <c r="D32" s="156">
        <f>'Прил.№3'!G55</f>
        <v>1235</v>
      </c>
      <c r="E32" s="157">
        <f t="shared" si="0"/>
        <v>1235</v>
      </c>
      <c r="F32" s="229"/>
      <c r="G32" s="161"/>
      <c r="H32" s="246"/>
    </row>
    <row r="33" spans="1:8" ht="16.5" thickBot="1">
      <c r="A33" s="21" t="s">
        <v>167</v>
      </c>
      <c r="B33" s="125" t="s">
        <v>166</v>
      </c>
      <c r="C33" s="257" t="s">
        <v>168</v>
      </c>
      <c r="D33" s="157">
        <f>'Прил.№3'!G58</f>
        <v>142</v>
      </c>
      <c r="E33" s="157">
        <f t="shared" si="0"/>
        <v>142</v>
      </c>
      <c r="F33" s="230"/>
      <c r="G33" s="157">
        <v>0</v>
      </c>
      <c r="H33" s="240"/>
    </row>
    <row r="34" spans="1:8" ht="16.5" thickBot="1">
      <c r="A34" s="119" t="s">
        <v>51</v>
      </c>
      <c r="B34" s="135" t="s">
        <v>52</v>
      </c>
      <c r="C34" s="94" t="s">
        <v>129</v>
      </c>
      <c r="D34" s="155">
        <f>D36+D37+D39</f>
        <v>49402</v>
      </c>
      <c r="E34" s="155">
        <f>E36+E37+E39</f>
        <v>17039</v>
      </c>
      <c r="F34" s="236">
        <f>F36+F37</f>
        <v>0</v>
      </c>
      <c r="G34" s="155">
        <f>G36+G37+G39</f>
        <v>32363</v>
      </c>
      <c r="H34" s="247"/>
    </row>
    <row r="35" spans="1:8" ht="15.75">
      <c r="A35" s="19" t="s">
        <v>206</v>
      </c>
      <c r="B35" s="130"/>
      <c r="C35" s="255"/>
      <c r="D35" s="156"/>
      <c r="E35" s="156"/>
      <c r="F35" s="229"/>
      <c r="G35" s="161"/>
      <c r="H35" s="246"/>
    </row>
    <row r="36" spans="1:8" ht="15.75">
      <c r="A36" s="21" t="s">
        <v>175</v>
      </c>
      <c r="B36" s="125" t="s">
        <v>52</v>
      </c>
      <c r="C36" s="257" t="s">
        <v>53</v>
      </c>
      <c r="D36" s="157">
        <f>'Прил.№3'!G63</f>
        <v>13353</v>
      </c>
      <c r="E36" s="157">
        <f>D36-G36</f>
        <v>32</v>
      </c>
      <c r="F36" s="230"/>
      <c r="G36" s="157">
        <v>13321</v>
      </c>
      <c r="H36" s="240"/>
    </row>
    <row r="37" spans="1:8" ht="15.75">
      <c r="A37" s="7" t="s">
        <v>3</v>
      </c>
      <c r="B37" s="129" t="s">
        <v>52</v>
      </c>
      <c r="C37" s="258" t="s">
        <v>56</v>
      </c>
      <c r="D37" s="160">
        <f>'Прил.№3'!G68</f>
        <v>17007</v>
      </c>
      <c r="E37" s="160">
        <f>D37-G37</f>
        <v>17007</v>
      </c>
      <c r="F37" s="220"/>
      <c r="G37" s="160"/>
      <c r="H37" s="241"/>
    </row>
    <row r="38" spans="1:8" ht="15.75">
      <c r="A38" s="21" t="s">
        <v>215</v>
      </c>
      <c r="B38" s="125"/>
      <c r="C38" s="257"/>
      <c r="D38" s="157"/>
      <c r="E38" s="160">
        <f>D38-G38</f>
        <v>0</v>
      </c>
      <c r="F38" s="231"/>
      <c r="G38" s="157"/>
      <c r="H38" s="240"/>
    </row>
    <row r="39" spans="1:8" ht="16.5" thickBot="1">
      <c r="A39" s="53" t="s">
        <v>220</v>
      </c>
      <c r="B39" s="111" t="s">
        <v>52</v>
      </c>
      <c r="C39" s="36" t="s">
        <v>217</v>
      </c>
      <c r="D39" s="253">
        <f>'Прил.№3'!G73</f>
        <v>19042</v>
      </c>
      <c r="E39" s="160">
        <f>D39-G39</f>
        <v>0</v>
      </c>
      <c r="F39" s="178"/>
      <c r="G39" s="253">
        <v>19042</v>
      </c>
      <c r="H39" s="228"/>
    </row>
    <row r="40" spans="1:8" ht="16.5" thickBot="1">
      <c r="A40" s="119" t="s">
        <v>119</v>
      </c>
      <c r="B40" s="128" t="s">
        <v>120</v>
      </c>
      <c r="C40" s="259" t="s">
        <v>129</v>
      </c>
      <c r="D40" s="155">
        <f>D42</f>
        <v>1560</v>
      </c>
      <c r="E40" s="155">
        <f>E42</f>
        <v>1560</v>
      </c>
      <c r="F40" s="237">
        <f>F42</f>
        <v>0</v>
      </c>
      <c r="G40" s="155">
        <f>G42</f>
        <v>0</v>
      </c>
      <c r="H40" s="247"/>
    </row>
    <row r="41" spans="1:8" ht="15.75">
      <c r="A41" s="19" t="s">
        <v>206</v>
      </c>
      <c r="B41" s="124"/>
      <c r="C41" s="260"/>
      <c r="D41" s="156"/>
      <c r="E41" s="156"/>
      <c r="F41" s="229"/>
      <c r="G41" s="161"/>
      <c r="H41" s="246"/>
    </row>
    <row r="42" spans="1:8" ht="16.5" thickBot="1">
      <c r="A42" s="7" t="s">
        <v>121</v>
      </c>
      <c r="B42" s="129" t="s">
        <v>120</v>
      </c>
      <c r="C42" s="258" t="s">
        <v>122</v>
      </c>
      <c r="D42" s="160">
        <f>'Прил.№3'!G77</f>
        <v>1560</v>
      </c>
      <c r="E42" s="160">
        <f>D42-G42</f>
        <v>1560</v>
      </c>
      <c r="F42" s="220"/>
      <c r="G42" s="160"/>
      <c r="H42" s="241"/>
    </row>
    <row r="43" spans="1:8" ht="16.5" thickBot="1">
      <c r="A43" s="119" t="s">
        <v>6</v>
      </c>
      <c r="B43" s="135" t="s">
        <v>58</v>
      </c>
      <c r="C43" s="94" t="s">
        <v>129</v>
      </c>
      <c r="D43" s="155">
        <f>D45+D46+D47+D48</f>
        <v>245273.09999999998</v>
      </c>
      <c r="E43" s="155">
        <f>E45+E46+E47+E48</f>
        <v>239139.3</v>
      </c>
      <c r="F43" s="139">
        <f>F45+F46+F47+F48</f>
        <v>0</v>
      </c>
      <c r="G43" s="155">
        <f>G45+G46+G47+G48</f>
        <v>6133.8</v>
      </c>
      <c r="H43" s="242">
        <f>H45+H46+H47+H48</f>
        <v>0</v>
      </c>
    </row>
    <row r="44" spans="1:8" ht="15.75">
      <c r="A44" s="19" t="s">
        <v>206</v>
      </c>
      <c r="B44" s="130"/>
      <c r="C44" s="255"/>
      <c r="D44" s="156"/>
      <c r="E44" s="161"/>
      <c r="F44" s="229"/>
      <c r="G44" s="161"/>
      <c r="H44" s="246"/>
    </row>
    <row r="45" spans="1:8" ht="15.75">
      <c r="A45" s="21" t="s">
        <v>7</v>
      </c>
      <c r="B45" s="125" t="s">
        <v>58</v>
      </c>
      <c r="C45" s="257" t="s">
        <v>59</v>
      </c>
      <c r="D45" s="157">
        <f>'Прил.№3'!G82</f>
        <v>66749.4</v>
      </c>
      <c r="E45" s="157">
        <f>D45-G45</f>
        <v>64771.2</v>
      </c>
      <c r="F45" s="230"/>
      <c r="G45" s="157">
        <v>1978.2</v>
      </c>
      <c r="H45" s="240"/>
    </row>
    <row r="46" spans="1:8" ht="15.75">
      <c r="A46" s="21" t="s">
        <v>9</v>
      </c>
      <c r="B46" s="125" t="s">
        <v>58</v>
      </c>
      <c r="C46" s="257" t="s">
        <v>62</v>
      </c>
      <c r="D46" s="157">
        <f>'Прил.№3'!G85</f>
        <v>166191.49999999997</v>
      </c>
      <c r="E46" s="157">
        <f>D46-G46</f>
        <v>163017.39999999997</v>
      </c>
      <c r="F46" s="230"/>
      <c r="G46" s="157">
        <v>3174.1</v>
      </c>
      <c r="H46" s="240"/>
    </row>
    <row r="47" spans="1:8" ht="15.75">
      <c r="A47" s="21" t="s">
        <v>66</v>
      </c>
      <c r="B47" s="125" t="s">
        <v>58</v>
      </c>
      <c r="C47" s="257" t="s">
        <v>67</v>
      </c>
      <c r="D47" s="157">
        <f>'Прил.№3'!G93</f>
        <v>1887</v>
      </c>
      <c r="E47" s="157">
        <f>D47-G47</f>
        <v>1887</v>
      </c>
      <c r="F47" s="230"/>
      <c r="G47" s="157"/>
      <c r="H47" s="240"/>
    </row>
    <row r="48" spans="1:8" ht="16.5" thickBot="1">
      <c r="A48" s="7" t="s">
        <v>75</v>
      </c>
      <c r="B48" s="129" t="s">
        <v>58</v>
      </c>
      <c r="C48" s="258" t="s">
        <v>76</v>
      </c>
      <c r="D48" s="160">
        <f>'Прил.№3'!G97</f>
        <v>10445.2</v>
      </c>
      <c r="E48" s="157">
        <f>D48-G48</f>
        <v>9463.7</v>
      </c>
      <c r="F48" s="220"/>
      <c r="G48" s="160">
        <v>981.5</v>
      </c>
      <c r="H48" s="241"/>
    </row>
    <row r="49" spans="1:8" ht="15.75">
      <c r="A49" s="136" t="s">
        <v>77</v>
      </c>
      <c r="B49" s="132"/>
      <c r="C49" s="261"/>
      <c r="D49" s="158"/>
      <c r="E49" s="158"/>
      <c r="F49" s="235" t="s">
        <v>10</v>
      </c>
      <c r="G49" s="252"/>
      <c r="H49" s="239"/>
    </row>
    <row r="50" spans="1:8" ht="16.5" thickBot="1">
      <c r="A50" s="133" t="s">
        <v>78</v>
      </c>
      <c r="B50" s="126" t="s">
        <v>84</v>
      </c>
      <c r="C50" s="262" t="s">
        <v>129</v>
      </c>
      <c r="D50" s="254">
        <f>D52+D53+D55</f>
        <v>36931.8</v>
      </c>
      <c r="E50" s="225">
        <f>E52+E53+E55</f>
        <v>35836.7</v>
      </c>
      <c r="F50" s="154">
        <f>F52+F53+F55</f>
        <v>262</v>
      </c>
      <c r="G50" s="254">
        <f>G52+G53+G55</f>
        <v>1095.1</v>
      </c>
      <c r="H50" s="226">
        <f>H52+H53+H55</f>
        <v>0</v>
      </c>
    </row>
    <row r="51" spans="1:8" ht="15.75">
      <c r="A51" s="19" t="s">
        <v>206</v>
      </c>
      <c r="B51" s="124"/>
      <c r="C51" s="260"/>
      <c r="D51" s="156"/>
      <c r="E51" s="156"/>
      <c r="F51" s="229"/>
      <c r="G51" s="161"/>
      <c r="H51" s="246"/>
    </row>
    <row r="52" spans="1:8" ht="15.75">
      <c r="A52" s="21" t="s">
        <v>79</v>
      </c>
      <c r="B52" s="125" t="s">
        <v>84</v>
      </c>
      <c r="C52" s="257" t="s">
        <v>80</v>
      </c>
      <c r="D52" s="157">
        <f>'Прил.№3'!G107+'Прил.№3'!H5</f>
        <v>30899</v>
      </c>
      <c r="E52" s="157">
        <f>D52-G52</f>
        <v>29814</v>
      </c>
      <c r="F52" s="230" t="s">
        <v>11</v>
      </c>
      <c r="G52" s="157">
        <v>1085</v>
      </c>
      <c r="H52" s="240"/>
    </row>
    <row r="53" spans="1:8" ht="15.75">
      <c r="A53" s="21" t="s">
        <v>20</v>
      </c>
      <c r="B53" s="125" t="s">
        <v>84</v>
      </c>
      <c r="C53" s="257" t="s">
        <v>96</v>
      </c>
      <c r="D53" s="157">
        <f>'Прил.№3'!G127</f>
        <v>3497</v>
      </c>
      <c r="E53" s="157">
        <f>D53-G53</f>
        <v>3497</v>
      </c>
      <c r="F53" s="230"/>
      <c r="G53" s="157"/>
      <c r="H53" s="240"/>
    </row>
    <row r="54" spans="1:8" ht="15.75">
      <c r="A54" s="21" t="s">
        <v>97</v>
      </c>
      <c r="B54" s="125"/>
      <c r="C54" s="257"/>
      <c r="D54" s="157"/>
      <c r="E54" s="157"/>
      <c r="F54" s="230" t="s">
        <v>1</v>
      </c>
      <c r="G54" s="157"/>
      <c r="H54" s="248"/>
    </row>
    <row r="55" spans="1:8" ht="16.5" thickBot="1">
      <c r="A55" s="7" t="s">
        <v>82</v>
      </c>
      <c r="B55" s="129" t="s">
        <v>84</v>
      </c>
      <c r="C55" s="258" t="s">
        <v>98</v>
      </c>
      <c r="D55" s="160">
        <f>'Прил.№3'!G132</f>
        <v>2535.8</v>
      </c>
      <c r="E55" s="157">
        <f>D55-G55</f>
        <v>2525.7000000000003</v>
      </c>
      <c r="F55" s="220"/>
      <c r="G55" s="160">
        <v>10.1</v>
      </c>
      <c r="H55" s="249"/>
    </row>
    <row r="56" spans="1:8" ht="16.5" thickBot="1">
      <c r="A56" s="119" t="s">
        <v>101</v>
      </c>
      <c r="B56" s="135" t="s">
        <v>102</v>
      </c>
      <c r="C56" s="94" t="s">
        <v>129</v>
      </c>
      <c r="D56" s="155">
        <f>D58+D59+D60</f>
        <v>142775.5</v>
      </c>
      <c r="E56" s="155">
        <f>E58+E59+E60</f>
        <v>123678.4</v>
      </c>
      <c r="F56" s="139">
        <f>F58+F59+F60</f>
        <v>0</v>
      </c>
      <c r="G56" s="155">
        <f>G58+G59+G60</f>
        <v>19097.1</v>
      </c>
      <c r="H56" s="250"/>
    </row>
    <row r="57" spans="1:8" ht="15.75">
      <c r="A57" s="19" t="s">
        <v>206</v>
      </c>
      <c r="B57" s="124"/>
      <c r="C57" s="260"/>
      <c r="D57" s="156"/>
      <c r="E57" s="156"/>
      <c r="F57" s="229"/>
      <c r="G57" s="161"/>
      <c r="H57" s="246"/>
    </row>
    <row r="58" spans="1:8" ht="15.75">
      <c r="A58" s="21" t="s">
        <v>18</v>
      </c>
      <c r="B58" s="125" t="s">
        <v>102</v>
      </c>
      <c r="C58" s="257" t="s">
        <v>103</v>
      </c>
      <c r="D58" s="157">
        <f>'Прил.№3'!G140</f>
        <v>132363</v>
      </c>
      <c r="E58" s="157">
        <f>D58-G58</f>
        <v>113915.9</v>
      </c>
      <c r="F58" s="230"/>
      <c r="G58" s="157">
        <v>18447.1</v>
      </c>
      <c r="H58" s="240"/>
    </row>
    <row r="59" spans="1:8" ht="15.75">
      <c r="A59" s="21" t="s">
        <v>109</v>
      </c>
      <c r="B59" s="125" t="s">
        <v>102</v>
      </c>
      <c r="C59" s="257" t="s">
        <v>110</v>
      </c>
      <c r="D59" s="157">
        <f>'Прил.№3'!G150</f>
        <v>5377</v>
      </c>
      <c r="E59" s="157">
        <f>D59-G59</f>
        <v>5377</v>
      </c>
      <c r="F59" s="230"/>
      <c r="G59" s="157"/>
      <c r="H59" s="240"/>
    </row>
    <row r="60" spans="1:8" ht="16.5" thickBot="1">
      <c r="A60" s="7" t="s">
        <v>124</v>
      </c>
      <c r="B60" s="129" t="s">
        <v>102</v>
      </c>
      <c r="C60" s="258" t="s">
        <v>125</v>
      </c>
      <c r="D60" s="160">
        <f>'Прил.№3'!G157</f>
        <v>5035.5</v>
      </c>
      <c r="E60" s="157">
        <f>D60-G60</f>
        <v>4385.5</v>
      </c>
      <c r="F60" s="220"/>
      <c r="G60" s="160">
        <v>650</v>
      </c>
      <c r="H60" s="241"/>
    </row>
    <row r="61" spans="1:8" ht="16.5" thickBot="1">
      <c r="A61" s="119" t="s">
        <v>5</v>
      </c>
      <c r="B61" s="135" t="s">
        <v>114</v>
      </c>
      <c r="C61" s="94" t="s">
        <v>129</v>
      </c>
      <c r="D61" s="155">
        <f>D62+D63</f>
        <v>3730</v>
      </c>
      <c r="E61" s="223">
        <f>E62+E63</f>
        <v>3730</v>
      </c>
      <c r="F61" s="153">
        <f>F62+F63</f>
        <v>0</v>
      </c>
      <c r="G61" s="155">
        <f>G62+G63</f>
        <v>0</v>
      </c>
      <c r="H61" s="227">
        <f>H62+H63</f>
        <v>0</v>
      </c>
    </row>
    <row r="62" spans="1:8" ht="15.75">
      <c r="A62" s="19" t="s">
        <v>126</v>
      </c>
      <c r="B62" s="137" t="s">
        <v>114</v>
      </c>
      <c r="C62" s="256" t="s">
        <v>127</v>
      </c>
      <c r="D62" s="161">
        <f>'Прил.№3'!G161</f>
        <v>486</v>
      </c>
      <c r="E62" s="161">
        <f>D62-G62</f>
        <v>486</v>
      </c>
      <c r="F62" s="229"/>
      <c r="G62" s="161"/>
      <c r="H62" s="246"/>
    </row>
    <row r="63" spans="1:8" ht="16.5" thickBot="1">
      <c r="A63" s="21" t="s">
        <v>115</v>
      </c>
      <c r="B63" s="125" t="s">
        <v>114</v>
      </c>
      <c r="C63" s="257" t="s">
        <v>116</v>
      </c>
      <c r="D63" s="157">
        <f>'Прил.№3'!G165</f>
        <v>3244</v>
      </c>
      <c r="E63" s="161">
        <f>D63-G63</f>
        <v>3244</v>
      </c>
      <c r="F63" s="230"/>
      <c r="G63" s="157"/>
      <c r="H63" s="240"/>
    </row>
    <row r="64" spans="1:8" ht="16.5" thickBot="1">
      <c r="A64" s="127" t="s">
        <v>207</v>
      </c>
      <c r="B64" s="128"/>
      <c r="C64" s="259"/>
      <c r="D64" s="155">
        <f>D11+D22+D30+D34+D40+D43+D50+D56+D61+D18</f>
        <v>555129</v>
      </c>
      <c r="E64" s="223">
        <f>E11+E22+E30+E34+E40+E43+E50+E56+E61+E18</f>
        <v>495302</v>
      </c>
      <c r="F64" s="153" t="e">
        <f>F11+F22+F30+F34+F40+F43+F50+F56+F61+F18</f>
        <v>#REF!</v>
      </c>
      <c r="G64" s="155">
        <f>G11+G22+G30+G34+G40+G43+G50+G56+G61+G18</f>
        <v>59827</v>
      </c>
      <c r="H64" s="227">
        <f>H11+H22+H30+H34+H40+H43+H50+H56+H61+H18</f>
        <v>0</v>
      </c>
    </row>
  </sheetData>
  <mergeCells count="2">
    <mergeCell ref="A4:H4"/>
    <mergeCell ref="A5:H5"/>
  </mergeCells>
  <printOptions horizontalCentered="1"/>
  <pageMargins left="0.6692913385826772" right="0.472440944881889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"/>
  <sheetViews>
    <sheetView workbookViewId="0" topLeftCell="A1">
      <selection activeCell="B3" sqref="B3"/>
    </sheetView>
  </sheetViews>
  <sheetFormatPr defaultColWidth="8.796875" defaultRowHeight="15"/>
  <cols>
    <col min="1" max="1" width="47.19921875" style="0" customWidth="1"/>
    <col min="2" max="2" width="5.3984375" style="1" customWidth="1"/>
    <col min="3" max="3" width="5.59765625" style="1" customWidth="1"/>
    <col min="4" max="4" width="8.5" style="1" customWidth="1"/>
    <col min="5" max="5" width="5.5" style="1" customWidth="1"/>
    <col min="6" max="6" width="0.1015625" style="1" hidden="1" customWidth="1"/>
    <col min="7" max="7" width="8.69921875" style="34" customWidth="1"/>
  </cols>
  <sheetData>
    <row r="1" ht="15.75">
      <c r="B1" s="1" t="s">
        <v>328</v>
      </c>
    </row>
    <row r="2" ht="15.75">
      <c r="B2" s="1" t="s">
        <v>338</v>
      </c>
    </row>
    <row r="3" ht="15.75">
      <c r="B3" s="3"/>
    </row>
    <row r="4" spans="1:7" ht="15.75">
      <c r="A4" s="273" t="s">
        <v>319</v>
      </c>
      <c r="B4" s="273"/>
      <c r="C4" s="273"/>
      <c r="D4" s="273"/>
      <c r="E4" s="273"/>
      <c r="F4" s="273"/>
      <c r="G4" s="273"/>
    </row>
    <row r="5" spans="1:7" ht="31.5" customHeight="1" thickBot="1">
      <c r="A5" s="274" t="s">
        <v>320</v>
      </c>
      <c r="B5" s="274"/>
      <c r="C5" s="274"/>
      <c r="D5" s="274"/>
      <c r="E5" s="274"/>
      <c r="F5" s="274"/>
      <c r="G5" s="274"/>
    </row>
    <row r="6" spans="1:7" ht="16.5" thickBot="1">
      <c r="A6" s="197" t="s">
        <v>0</v>
      </c>
      <c r="B6" s="128" t="s">
        <v>201</v>
      </c>
      <c r="C6" s="194" t="s">
        <v>22</v>
      </c>
      <c r="D6" s="14" t="s">
        <v>23</v>
      </c>
      <c r="E6" s="14" t="s">
        <v>24</v>
      </c>
      <c r="F6" s="217"/>
      <c r="G6" s="218" t="s">
        <v>156</v>
      </c>
    </row>
    <row r="7" spans="1:7" ht="16.5" thickBot="1">
      <c r="A7" s="127"/>
      <c r="B7" s="203"/>
      <c r="C7" s="15"/>
      <c r="D7" s="15"/>
      <c r="E7" s="15"/>
      <c r="F7" s="35"/>
      <c r="G7" s="163"/>
    </row>
    <row r="8" spans="1:7" ht="16.5" thickBot="1">
      <c r="A8" s="119" t="s">
        <v>25</v>
      </c>
      <c r="B8" s="95" t="s">
        <v>26</v>
      </c>
      <c r="C8" s="64" t="s">
        <v>129</v>
      </c>
      <c r="D8" s="64" t="s">
        <v>128</v>
      </c>
      <c r="E8" s="64" t="s">
        <v>130</v>
      </c>
      <c r="F8" s="66"/>
      <c r="G8" s="177">
        <f>G11+G15+G18</f>
        <v>56141.6</v>
      </c>
    </row>
    <row r="9" spans="1:7" ht="15.75">
      <c r="A9" s="19" t="s">
        <v>29</v>
      </c>
      <c r="B9" s="204"/>
      <c r="C9" s="11"/>
      <c r="D9" s="11"/>
      <c r="E9" s="11"/>
      <c r="F9" s="47"/>
      <c r="G9" s="196"/>
    </row>
    <row r="10" spans="1:7" ht="15.75">
      <c r="A10" s="7" t="s">
        <v>30</v>
      </c>
      <c r="B10" s="204"/>
      <c r="C10" s="5"/>
      <c r="D10" s="5"/>
      <c r="E10" s="5"/>
      <c r="F10" s="44"/>
      <c r="G10" s="205"/>
    </row>
    <row r="11" spans="1:7" ht="15.75">
      <c r="A11" s="21" t="s">
        <v>31</v>
      </c>
      <c r="B11" s="204" t="s">
        <v>26</v>
      </c>
      <c r="C11" s="5" t="s">
        <v>32</v>
      </c>
      <c r="D11" s="5" t="s">
        <v>128</v>
      </c>
      <c r="E11" s="5" t="s">
        <v>130</v>
      </c>
      <c r="F11" s="44"/>
      <c r="G11" s="205">
        <f>G12</f>
        <v>44879</v>
      </c>
    </row>
    <row r="12" spans="1:7" ht="15.75">
      <c r="A12" s="21" t="s">
        <v>28</v>
      </c>
      <c r="B12" s="204" t="s">
        <v>26</v>
      </c>
      <c r="C12" s="5" t="s">
        <v>32</v>
      </c>
      <c r="D12" s="5" t="s">
        <v>27</v>
      </c>
      <c r="E12" s="5" t="s">
        <v>130</v>
      </c>
      <c r="F12" s="44"/>
      <c r="G12" s="205">
        <f>G13+G14</f>
        <v>44879</v>
      </c>
    </row>
    <row r="13" spans="1:7" ht="15.75">
      <c r="A13" s="19" t="s">
        <v>131</v>
      </c>
      <c r="B13" s="204" t="s">
        <v>134</v>
      </c>
      <c r="C13" s="5" t="s">
        <v>32</v>
      </c>
      <c r="D13" s="5" t="s">
        <v>27</v>
      </c>
      <c r="E13" s="5" t="s">
        <v>132</v>
      </c>
      <c r="F13" s="44"/>
      <c r="G13" s="205">
        <f>'Прил.№4'!H15</f>
        <v>816.2</v>
      </c>
    </row>
    <row r="14" spans="1:7" ht="15.75">
      <c r="A14" s="19" t="s">
        <v>133</v>
      </c>
      <c r="B14" s="204" t="s">
        <v>26</v>
      </c>
      <c r="C14" s="5" t="s">
        <v>32</v>
      </c>
      <c r="D14" s="5" t="s">
        <v>27</v>
      </c>
      <c r="E14" s="5" t="s">
        <v>135</v>
      </c>
      <c r="F14" s="44"/>
      <c r="G14" s="205">
        <f>'Прил.№4'!H14+'Прил.№4'!H143</f>
        <v>44062.8</v>
      </c>
    </row>
    <row r="15" spans="1:7" ht="15.75">
      <c r="A15" s="198" t="s">
        <v>21</v>
      </c>
      <c r="B15" s="204" t="s">
        <v>26</v>
      </c>
      <c r="C15" s="12" t="s">
        <v>33</v>
      </c>
      <c r="D15" s="5" t="s">
        <v>128</v>
      </c>
      <c r="E15" s="5" t="s">
        <v>130</v>
      </c>
      <c r="F15" s="44" t="s">
        <v>1</v>
      </c>
      <c r="G15" s="205">
        <f>G16</f>
        <v>3000</v>
      </c>
    </row>
    <row r="16" spans="1:7" ht="15.75">
      <c r="A16" s="199" t="s">
        <v>21</v>
      </c>
      <c r="B16" s="206" t="s">
        <v>26</v>
      </c>
      <c r="C16" s="8" t="s">
        <v>33</v>
      </c>
      <c r="D16" s="9" t="s">
        <v>34</v>
      </c>
      <c r="E16" s="5" t="s">
        <v>130</v>
      </c>
      <c r="F16" s="45"/>
      <c r="G16" s="207">
        <f>G17</f>
        <v>3000</v>
      </c>
    </row>
    <row r="17" spans="1:7" ht="15.75">
      <c r="A17" s="21" t="s">
        <v>161</v>
      </c>
      <c r="B17" s="204" t="s">
        <v>26</v>
      </c>
      <c r="C17" s="5" t="s">
        <v>33</v>
      </c>
      <c r="D17" s="5" t="s">
        <v>34</v>
      </c>
      <c r="E17" s="5" t="s">
        <v>35</v>
      </c>
      <c r="F17" s="5"/>
      <c r="G17" s="205">
        <f>'Прил.№4'!H212</f>
        <v>3000</v>
      </c>
    </row>
    <row r="18" spans="1:7" ht="15.75">
      <c r="A18" s="21" t="s">
        <v>241</v>
      </c>
      <c r="B18" s="204" t="s">
        <v>26</v>
      </c>
      <c r="C18" s="5" t="s">
        <v>242</v>
      </c>
      <c r="D18" s="5" t="s">
        <v>128</v>
      </c>
      <c r="E18" s="5" t="s">
        <v>130</v>
      </c>
      <c r="F18" s="5"/>
      <c r="G18" s="205">
        <f>G19</f>
        <v>8262.6</v>
      </c>
    </row>
    <row r="19" spans="1:7" ht="15.75">
      <c r="A19" s="21" t="s">
        <v>28</v>
      </c>
      <c r="B19" s="204" t="s">
        <v>26</v>
      </c>
      <c r="C19" s="5" t="s">
        <v>242</v>
      </c>
      <c r="D19" s="5" t="s">
        <v>27</v>
      </c>
      <c r="E19" s="5" t="s">
        <v>130</v>
      </c>
      <c r="F19" s="5"/>
      <c r="G19" s="205">
        <f>G20</f>
        <v>8262.6</v>
      </c>
    </row>
    <row r="20" spans="1:7" ht="16.5" thickBot="1">
      <c r="A20" s="200" t="s">
        <v>133</v>
      </c>
      <c r="B20" s="206" t="s">
        <v>26</v>
      </c>
      <c r="C20" s="9" t="s">
        <v>242</v>
      </c>
      <c r="D20" s="9" t="s">
        <v>27</v>
      </c>
      <c r="E20" s="9" t="s">
        <v>135</v>
      </c>
      <c r="F20" s="9"/>
      <c r="G20" s="207">
        <f>'Прил.№4'!H181</f>
        <v>8262.6</v>
      </c>
    </row>
    <row r="21" spans="1:7" ht="16.5" thickBot="1">
      <c r="A21" s="119" t="s">
        <v>243</v>
      </c>
      <c r="B21" s="208" t="s">
        <v>244</v>
      </c>
      <c r="C21" s="65" t="s">
        <v>129</v>
      </c>
      <c r="D21" s="64" t="s">
        <v>128</v>
      </c>
      <c r="E21" s="64" t="s">
        <v>130</v>
      </c>
      <c r="F21" s="66"/>
      <c r="G21" s="177">
        <f>G22</f>
        <v>230</v>
      </c>
    </row>
    <row r="22" spans="1:7" ht="15.75">
      <c r="A22" s="201" t="s">
        <v>245</v>
      </c>
      <c r="B22" s="209" t="s">
        <v>244</v>
      </c>
      <c r="C22" s="10" t="s">
        <v>246</v>
      </c>
      <c r="D22" s="5" t="s">
        <v>128</v>
      </c>
      <c r="E22" s="5" t="s">
        <v>130</v>
      </c>
      <c r="F22" s="47"/>
      <c r="G22" s="196">
        <f>G24</f>
        <v>230</v>
      </c>
    </row>
    <row r="23" spans="1:7" ht="15.75">
      <c r="A23" s="198" t="s">
        <v>247</v>
      </c>
      <c r="B23" s="204"/>
      <c r="C23" s="10"/>
      <c r="D23" s="11"/>
      <c r="E23" s="11"/>
      <c r="F23" s="47"/>
      <c r="G23" s="205"/>
    </row>
    <row r="24" spans="1:7" ht="15.75">
      <c r="A24" s="198" t="s">
        <v>248</v>
      </c>
      <c r="B24" s="204" t="s">
        <v>244</v>
      </c>
      <c r="C24" s="10" t="s">
        <v>246</v>
      </c>
      <c r="D24" s="11" t="s">
        <v>249</v>
      </c>
      <c r="E24" s="5" t="s">
        <v>130</v>
      </c>
      <c r="F24" s="47"/>
      <c r="G24" s="205">
        <f>G26</f>
        <v>230</v>
      </c>
    </row>
    <row r="25" spans="1:7" ht="15.75">
      <c r="A25" s="198" t="s">
        <v>250</v>
      </c>
      <c r="B25" s="204"/>
      <c r="C25" s="10"/>
      <c r="D25" s="11"/>
      <c r="E25" s="11"/>
      <c r="F25" s="47"/>
      <c r="G25" s="205"/>
    </row>
    <row r="26" spans="1:7" ht="16.5" thickBot="1">
      <c r="A26" s="199" t="s">
        <v>251</v>
      </c>
      <c r="B26" s="206" t="s">
        <v>244</v>
      </c>
      <c r="C26" s="32" t="s">
        <v>246</v>
      </c>
      <c r="D26" s="26" t="s">
        <v>249</v>
      </c>
      <c r="E26" s="26" t="s">
        <v>252</v>
      </c>
      <c r="F26" s="46"/>
      <c r="G26" s="207">
        <f>'Прил.№4'!H21</f>
        <v>230</v>
      </c>
    </row>
    <row r="27" spans="1:7" ht="15.75">
      <c r="A27" s="131" t="s">
        <v>36</v>
      </c>
      <c r="B27" s="210"/>
      <c r="C27" s="75"/>
      <c r="D27" s="74"/>
      <c r="E27" s="74"/>
      <c r="F27" s="102"/>
      <c r="G27" s="162"/>
    </row>
    <row r="28" spans="1:7" ht="16.5" thickBot="1">
      <c r="A28" s="133" t="s">
        <v>37</v>
      </c>
      <c r="B28" s="211" t="s">
        <v>38</v>
      </c>
      <c r="C28" s="57" t="s">
        <v>129</v>
      </c>
      <c r="D28" s="57" t="s">
        <v>128</v>
      </c>
      <c r="E28" s="57" t="s">
        <v>130</v>
      </c>
      <c r="F28" s="192" t="s">
        <v>2</v>
      </c>
      <c r="G28" s="184">
        <f>G29+G40+G44+G49</f>
        <v>17708</v>
      </c>
    </row>
    <row r="29" spans="1:7" ht="15.75">
      <c r="A29" s="201" t="s">
        <v>39</v>
      </c>
      <c r="B29" s="209" t="s">
        <v>38</v>
      </c>
      <c r="C29" s="10" t="s">
        <v>40</v>
      </c>
      <c r="D29" s="5" t="s">
        <v>128</v>
      </c>
      <c r="E29" s="5" t="s">
        <v>130</v>
      </c>
      <c r="F29" s="47"/>
      <c r="G29" s="196">
        <f>G30</f>
        <v>12134.000000000002</v>
      </c>
    </row>
    <row r="30" spans="1:7" ht="15.75">
      <c r="A30" s="198" t="s">
        <v>136</v>
      </c>
      <c r="B30" s="204" t="s">
        <v>38</v>
      </c>
      <c r="C30" s="12" t="s">
        <v>40</v>
      </c>
      <c r="D30" s="5" t="s">
        <v>137</v>
      </c>
      <c r="E30" s="5" t="s">
        <v>130</v>
      </c>
      <c r="F30" s="44"/>
      <c r="G30" s="205">
        <f>G31+G33+G34+G36+G38</f>
        <v>12134.000000000002</v>
      </c>
    </row>
    <row r="31" spans="1:7" ht="15.75">
      <c r="A31" s="198" t="s">
        <v>138</v>
      </c>
      <c r="B31" s="204" t="s">
        <v>38</v>
      </c>
      <c r="C31" s="12" t="s">
        <v>40</v>
      </c>
      <c r="D31" s="5" t="s">
        <v>137</v>
      </c>
      <c r="E31" s="5" t="s">
        <v>139</v>
      </c>
      <c r="F31" s="44"/>
      <c r="G31" s="205">
        <f>'Прил.№4'!H188</f>
        <v>160</v>
      </c>
    </row>
    <row r="32" spans="1:7" ht="15.75">
      <c r="A32" s="198" t="s">
        <v>141</v>
      </c>
      <c r="B32" s="204"/>
      <c r="C32" s="12"/>
      <c r="D32" s="5"/>
      <c r="E32" s="5"/>
      <c r="F32" s="44"/>
      <c r="G32" s="205"/>
    </row>
    <row r="33" spans="1:7" ht="15.75">
      <c r="A33" s="198" t="s">
        <v>140</v>
      </c>
      <c r="B33" s="204" t="s">
        <v>38</v>
      </c>
      <c r="C33" s="12" t="s">
        <v>40</v>
      </c>
      <c r="D33" s="5" t="s">
        <v>137</v>
      </c>
      <c r="E33" s="5" t="s">
        <v>142</v>
      </c>
      <c r="F33" s="44"/>
      <c r="G33" s="205">
        <f>'Прил.№4'!H190</f>
        <v>8024.2</v>
      </c>
    </row>
    <row r="34" spans="1:7" ht="15.75">
      <c r="A34" s="198" t="s">
        <v>143</v>
      </c>
      <c r="B34" s="204" t="s">
        <v>38</v>
      </c>
      <c r="C34" s="12" t="s">
        <v>40</v>
      </c>
      <c r="D34" s="5" t="s">
        <v>137</v>
      </c>
      <c r="E34" s="5" t="s">
        <v>144</v>
      </c>
      <c r="F34" s="44"/>
      <c r="G34" s="205">
        <f>'Прил.№4'!H191+'Прил.№4'!H26</f>
        <v>724.4</v>
      </c>
    </row>
    <row r="35" spans="1:7" ht="15.75">
      <c r="A35" s="198" t="s">
        <v>145</v>
      </c>
      <c r="B35" s="204"/>
      <c r="C35" s="12"/>
      <c r="D35" s="5"/>
      <c r="E35" s="5"/>
      <c r="F35" s="44"/>
      <c r="G35" s="205"/>
    </row>
    <row r="36" spans="1:7" ht="15.75">
      <c r="A36" s="198" t="s">
        <v>146</v>
      </c>
      <c r="B36" s="204" t="s">
        <v>38</v>
      </c>
      <c r="C36" s="12" t="s">
        <v>40</v>
      </c>
      <c r="D36" s="5" t="s">
        <v>137</v>
      </c>
      <c r="E36" s="5" t="s">
        <v>41</v>
      </c>
      <c r="F36" s="44"/>
      <c r="G36" s="205">
        <f>'Прил.№4'!H193</f>
        <v>2333.3</v>
      </c>
    </row>
    <row r="37" spans="1:7" ht="15.75">
      <c r="A37" s="198" t="s">
        <v>162</v>
      </c>
      <c r="B37" s="204"/>
      <c r="C37" s="12"/>
      <c r="D37" s="5"/>
      <c r="E37" s="5"/>
      <c r="F37" s="44"/>
      <c r="G37" s="205"/>
    </row>
    <row r="38" spans="1:7" ht="15.75">
      <c r="A38" s="198" t="s">
        <v>163</v>
      </c>
      <c r="B38" s="204" t="s">
        <v>38</v>
      </c>
      <c r="C38" s="12" t="s">
        <v>40</v>
      </c>
      <c r="D38" s="5" t="s">
        <v>137</v>
      </c>
      <c r="E38" s="5" t="s">
        <v>164</v>
      </c>
      <c r="F38" s="44"/>
      <c r="G38" s="205">
        <f>'Прил.№4'!H195</f>
        <v>892.1</v>
      </c>
    </row>
    <row r="39" spans="1:7" ht="15.75">
      <c r="A39" s="198" t="s">
        <v>42</v>
      </c>
      <c r="B39" s="204"/>
      <c r="C39" s="12"/>
      <c r="D39" s="5"/>
      <c r="E39" s="5"/>
      <c r="F39" s="44"/>
      <c r="G39" s="205"/>
    </row>
    <row r="40" spans="1:7" ht="15.75">
      <c r="A40" s="198" t="s">
        <v>43</v>
      </c>
      <c r="B40" s="204" t="s">
        <v>38</v>
      </c>
      <c r="C40" s="12" t="s">
        <v>44</v>
      </c>
      <c r="D40" s="5" t="s">
        <v>128</v>
      </c>
      <c r="E40" s="5" t="s">
        <v>130</v>
      </c>
      <c r="F40" s="44"/>
      <c r="G40" s="205">
        <f>G41</f>
        <v>2810</v>
      </c>
    </row>
    <row r="41" spans="1:7" ht="15.75">
      <c r="A41" s="198" t="s">
        <v>45</v>
      </c>
      <c r="B41" s="204" t="s">
        <v>38</v>
      </c>
      <c r="C41" s="12" t="s">
        <v>44</v>
      </c>
      <c r="D41" s="5" t="s">
        <v>46</v>
      </c>
      <c r="E41" s="5" t="s">
        <v>130</v>
      </c>
      <c r="F41" s="44"/>
      <c r="G41" s="205">
        <f>G43</f>
        <v>2810</v>
      </c>
    </row>
    <row r="42" spans="1:7" ht="15.75">
      <c r="A42" s="198" t="s">
        <v>263</v>
      </c>
      <c r="B42" s="204"/>
      <c r="C42" s="12"/>
      <c r="D42" s="5"/>
      <c r="E42" s="5"/>
      <c r="F42" s="44"/>
      <c r="G42" s="205"/>
    </row>
    <row r="43" spans="1:7" ht="15.75">
      <c r="A43" s="198" t="s">
        <v>264</v>
      </c>
      <c r="B43" s="206" t="s">
        <v>38</v>
      </c>
      <c r="C43" s="12" t="s">
        <v>44</v>
      </c>
      <c r="D43" s="5" t="s">
        <v>46</v>
      </c>
      <c r="E43" s="5" t="s">
        <v>50</v>
      </c>
      <c r="F43" s="44" t="s">
        <v>4</v>
      </c>
      <c r="G43" s="205">
        <f>'Прил.№4'!H32</f>
        <v>2810</v>
      </c>
    </row>
    <row r="44" spans="1:7" ht="15.75">
      <c r="A44" s="202" t="s">
        <v>265</v>
      </c>
      <c r="B44" s="206" t="s">
        <v>38</v>
      </c>
      <c r="C44" s="12" t="s">
        <v>254</v>
      </c>
      <c r="D44" s="5" t="s">
        <v>128</v>
      </c>
      <c r="E44" s="5" t="s">
        <v>130</v>
      </c>
      <c r="F44" s="44"/>
      <c r="G44" s="205">
        <f>G45</f>
        <v>264</v>
      </c>
    </row>
    <row r="45" spans="1:7" ht="15.75">
      <c r="A45" s="198" t="s">
        <v>278</v>
      </c>
      <c r="B45" s="206" t="s">
        <v>38</v>
      </c>
      <c r="C45" s="12" t="s">
        <v>254</v>
      </c>
      <c r="D45" s="5" t="s">
        <v>137</v>
      </c>
      <c r="E45" s="5" t="s">
        <v>130</v>
      </c>
      <c r="F45" s="44"/>
      <c r="G45" s="205">
        <f>G47</f>
        <v>264</v>
      </c>
    </row>
    <row r="46" spans="1:7" ht="15.75">
      <c r="A46" s="198" t="s">
        <v>145</v>
      </c>
      <c r="B46" s="206"/>
      <c r="C46" s="12"/>
      <c r="D46" s="5"/>
      <c r="E46" s="5"/>
      <c r="F46" s="44"/>
      <c r="G46" s="205"/>
    </row>
    <row r="47" spans="1:8" ht="15.75">
      <c r="A47" s="198" t="s">
        <v>146</v>
      </c>
      <c r="B47" s="206" t="s">
        <v>38</v>
      </c>
      <c r="C47" s="12" t="s">
        <v>254</v>
      </c>
      <c r="D47" s="5" t="s">
        <v>137</v>
      </c>
      <c r="E47" s="5" t="s">
        <v>41</v>
      </c>
      <c r="F47" s="44"/>
      <c r="G47" s="205">
        <f>'Прил.№4'!H36</f>
        <v>264</v>
      </c>
      <c r="H47" s="191"/>
    </row>
    <row r="48" spans="1:7" ht="15.75">
      <c r="A48" s="21" t="s">
        <v>212</v>
      </c>
      <c r="B48" s="204"/>
      <c r="C48" s="5"/>
      <c r="D48" s="5"/>
      <c r="E48" s="5"/>
      <c r="F48" s="5"/>
      <c r="G48" s="205"/>
    </row>
    <row r="49" spans="1:7" ht="15.75">
      <c r="A49" s="21" t="s">
        <v>213</v>
      </c>
      <c r="B49" s="204" t="s">
        <v>38</v>
      </c>
      <c r="C49" s="5" t="s">
        <v>214</v>
      </c>
      <c r="D49" s="5" t="s">
        <v>128</v>
      </c>
      <c r="E49" s="5" t="s">
        <v>130</v>
      </c>
      <c r="F49" s="5"/>
      <c r="G49" s="205">
        <f>G52</f>
        <v>2500</v>
      </c>
    </row>
    <row r="50" spans="1:7" ht="15.75">
      <c r="A50" s="21" t="s">
        <v>266</v>
      </c>
      <c r="B50" s="206"/>
      <c r="C50" s="5"/>
      <c r="D50" s="5"/>
      <c r="E50" s="5"/>
      <c r="F50" s="5"/>
      <c r="G50" s="205"/>
    </row>
    <row r="51" spans="1:7" ht="15.75">
      <c r="A51" s="21" t="s">
        <v>267</v>
      </c>
      <c r="B51" s="206"/>
      <c r="C51" s="5"/>
      <c r="D51" s="5"/>
      <c r="E51" s="5"/>
      <c r="F51" s="5"/>
      <c r="G51" s="205"/>
    </row>
    <row r="52" spans="1:7" ht="15.75">
      <c r="A52" s="21" t="s">
        <v>268</v>
      </c>
      <c r="B52" s="206" t="s">
        <v>38</v>
      </c>
      <c r="C52" s="5" t="s">
        <v>214</v>
      </c>
      <c r="D52" s="5" t="s">
        <v>269</v>
      </c>
      <c r="E52" s="5" t="s">
        <v>130</v>
      </c>
      <c r="F52" s="5"/>
      <c r="G52" s="205">
        <f>G53</f>
        <v>2500</v>
      </c>
    </row>
    <row r="53" spans="1:8" ht="16.5" thickBot="1">
      <c r="A53" s="7" t="s">
        <v>235</v>
      </c>
      <c r="B53" s="206" t="s">
        <v>38</v>
      </c>
      <c r="C53" s="9" t="s">
        <v>214</v>
      </c>
      <c r="D53" s="9" t="s">
        <v>269</v>
      </c>
      <c r="E53" s="9" t="s">
        <v>270</v>
      </c>
      <c r="F53" s="9"/>
      <c r="G53" s="207">
        <f>'Прил.№4'!H220</f>
        <v>2500</v>
      </c>
      <c r="H53" s="191"/>
    </row>
    <row r="54" spans="1:7" ht="16.5" thickBot="1">
      <c r="A54" s="119" t="s">
        <v>165</v>
      </c>
      <c r="B54" s="135" t="s">
        <v>166</v>
      </c>
      <c r="C54" s="65" t="s">
        <v>129</v>
      </c>
      <c r="D54" s="64" t="s">
        <v>128</v>
      </c>
      <c r="E54" s="64" t="s">
        <v>130</v>
      </c>
      <c r="F54" s="35"/>
      <c r="G54" s="180">
        <f>G58+G55</f>
        <v>1377</v>
      </c>
    </row>
    <row r="55" spans="1:7" ht="15.75">
      <c r="A55" s="19" t="s">
        <v>258</v>
      </c>
      <c r="B55" s="209" t="s">
        <v>166</v>
      </c>
      <c r="C55" s="11" t="s">
        <v>259</v>
      </c>
      <c r="D55" s="5" t="s">
        <v>128</v>
      </c>
      <c r="E55" s="5" t="s">
        <v>130</v>
      </c>
      <c r="F55" s="17"/>
      <c r="G55" s="148">
        <f>G56</f>
        <v>1235</v>
      </c>
    </row>
    <row r="56" spans="1:7" ht="15.75">
      <c r="A56" s="21" t="s">
        <v>260</v>
      </c>
      <c r="B56" s="204" t="s">
        <v>166</v>
      </c>
      <c r="C56" s="5" t="s">
        <v>259</v>
      </c>
      <c r="D56" s="5" t="s">
        <v>261</v>
      </c>
      <c r="E56" s="5" t="s">
        <v>130</v>
      </c>
      <c r="F56" s="5"/>
      <c r="G56" s="140">
        <f>G57</f>
        <v>1235</v>
      </c>
    </row>
    <row r="57" spans="1:7" ht="15.75">
      <c r="A57" s="21" t="s">
        <v>262</v>
      </c>
      <c r="B57" s="204" t="s">
        <v>166</v>
      </c>
      <c r="C57" s="5" t="s">
        <v>259</v>
      </c>
      <c r="D57" s="5" t="s">
        <v>261</v>
      </c>
      <c r="E57" s="5" t="s">
        <v>271</v>
      </c>
      <c r="F57" s="5"/>
      <c r="G57" s="140">
        <f>'Прил.№4'!H40</f>
        <v>1235</v>
      </c>
    </row>
    <row r="58" spans="1:7" ht="15.75">
      <c r="A58" s="21" t="s">
        <v>167</v>
      </c>
      <c r="B58" s="204" t="s">
        <v>166</v>
      </c>
      <c r="C58" s="5" t="s">
        <v>168</v>
      </c>
      <c r="D58" s="5" t="s">
        <v>128</v>
      </c>
      <c r="E58" s="5" t="s">
        <v>130</v>
      </c>
      <c r="F58" s="5"/>
      <c r="G58" s="205">
        <f>G60</f>
        <v>142</v>
      </c>
    </row>
    <row r="59" spans="1:8" ht="15.75">
      <c r="A59" s="21" t="s">
        <v>317</v>
      </c>
      <c r="B59" s="204"/>
      <c r="C59" s="5"/>
      <c r="D59" s="5"/>
      <c r="E59" s="5"/>
      <c r="F59" s="5"/>
      <c r="G59" s="205"/>
      <c r="H59" s="191"/>
    </row>
    <row r="60" spans="1:8" ht="15.75">
      <c r="A60" s="21" t="s">
        <v>318</v>
      </c>
      <c r="B60" s="204" t="s">
        <v>166</v>
      </c>
      <c r="C60" s="5" t="s">
        <v>168</v>
      </c>
      <c r="D60" s="5" t="s">
        <v>234</v>
      </c>
      <c r="E60" s="5" t="s">
        <v>130</v>
      </c>
      <c r="F60" s="5"/>
      <c r="G60" s="205">
        <f>G61</f>
        <v>142</v>
      </c>
      <c r="H60" s="191"/>
    </row>
    <row r="61" spans="1:8" ht="16.5" thickBot="1">
      <c r="A61" s="7" t="s">
        <v>235</v>
      </c>
      <c r="B61" s="206" t="s">
        <v>166</v>
      </c>
      <c r="C61" s="9" t="s">
        <v>168</v>
      </c>
      <c r="D61" s="9" t="s">
        <v>234</v>
      </c>
      <c r="E61" s="9" t="s">
        <v>270</v>
      </c>
      <c r="F61" s="9"/>
      <c r="G61" s="207">
        <f>'Прил.№4'!H44</f>
        <v>142</v>
      </c>
      <c r="H61" s="191"/>
    </row>
    <row r="62" spans="1:7" ht="16.5" thickBot="1">
      <c r="A62" s="119" t="s">
        <v>51</v>
      </c>
      <c r="B62" s="135" t="s">
        <v>52</v>
      </c>
      <c r="C62" s="65" t="s">
        <v>129</v>
      </c>
      <c r="D62" s="64" t="s">
        <v>128</v>
      </c>
      <c r="E62" s="64" t="s">
        <v>130</v>
      </c>
      <c r="F62" s="35"/>
      <c r="G62" s="180">
        <f>G63+G68+G73</f>
        <v>49402</v>
      </c>
    </row>
    <row r="63" spans="1:7" ht="15.75">
      <c r="A63" s="201" t="s">
        <v>175</v>
      </c>
      <c r="B63" s="209" t="s">
        <v>52</v>
      </c>
      <c r="C63" s="10" t="s">
        <v>53</v>
      </c>
      <c r="D63" s="5" t="s">
        <v>128</v>
      </c>
      <c r="E63" s="5" t="s">
        <v>130</v>
      </c>
      <c r="F63" s="47"/>
      <c r="G63" s="196">
        <f>G64</f>
        <v>13353</v>
      </c>
    </row>
    <row r="64" spans="1:7" ht="15.75">
      <c r="A64" s="198" t="s">
        <v>54</v>
      </c>
      <c r="B64" s="204" t="s">
        <v>52</v>
      </c>
      <c r="C64" s="12" t="s">
        <v>53</v>
      </c>
      <c r="D64" s="5" t="s">
        <v>55</v>
      </c>
      <c r="E64" s="5" t="s">
        <v>130</v>
      </c>
      <c r="F64" s="44"/>
      <c r="G64" s="205">
        <f>G65+G67</f>
        <v>13353</v>
      </c>
    </row>
    <row r="65" spans="1:7" ht="15.75">
      <c r="A65" s="198" t="s">
        <v>272</v>
      </c>
      <c r="B65" s="204" t="s">
        <v>52</v>
      </c>
      <c r="C65" s="12" t="s">
        <v>53</v>
      </c>
      <c r="D65" s="5" t="s">
        <v>55</v>
      </c>
      <c r="E65" s="5" t="s">
        <v>147</v>
      </c>
      <c r="F65" s="44"/>
      <c r="G65" s="205">
        <f>'Прил.№4'!H201</f>
        <v>32</v>
      </c>
    </row>
    <row r="66" spans="1:8" ht="15.75">
      <c r="A66" s="198" t="s">
        <v>274</v>
      </c>
      <c r="B66" s="204"/>
      <c r="C66" s="12"/>
      <c r="D66" s="5"/>
      <c r="E66" s="5"/>
      <c r="F66" s="44"/>
      <c r="G66" s="205"/>
      <c r="H66" s="2"/>
    </row>
    <row r="67" spans="1:7" ht="15.75">
      <c r="A67" s="198" t="s">
        <v>316</v>
      </c>
      <c r="B67" s="204" t="s">
        <v>52</v>
      </c>
      <c r="C67" s="12" t="s">
        <v>53</v>
      </c>
      <c r="D67" s="5" t="s">
        <v>55</v>
      </c>
      <c r="E67" s="5" t="s">
        <v>273</v>
      </c>
      <c r="F67" s="44"/>
      <c r="G67" s="205">
        <f>'Прил.№4'!H49+'Прил.№4'!H203</f>
        <v>13321</v>
      </c>
    </row>
    <row r="68" spans="1:7" ht="15.75">
      <c r="A68" s="198" t="s">
        <v>3</v>
      </c>
      <c r="B68" s="204" t="s">
        <v>52</v>
      </c>
      <c r="C68" s="12" t="s">
        <v>56</v>
      </c>
      <c r="D68" s="5" t="s">
        <v>128</v>
      </c>
      <c r="E68" s="5" t="s">
        <v>130</v>
      </c>
      <c r="F68" s="44"/>
      <c r="G68" s="205">
        <f>G69</f>
        <v>17007</v>
      </c>
    </row>
    <row r="69" spans="1:7" ht="15.75">
      <c r="A69" s="198" t="s">
        <v>148</v>
      </c>
      <c r="B69" s="204" t="s">
        <v>52</v>
      </c>
      <c r="C69" s="12" t="s">
        <v>56</v>
      </c>
      <c r="D69" s="5" t="s">
        <v>211</v>
      </c>
      <c r="E69" s="5" t="s">
        <v>130</v>
      </c>
      <c r="F69" s="44"/>
      <c r="G69" s="205">
        <f>G71</f>
        <v>17007</v>
      </c>
    </row>
    <row r="70" spans="1:7" ht="15.75">
      <c r="A70" s="198" t="s">
        <v>57</v>
      </c>
      <c r="B70" s="204"/>
      <c r="C70" s="12"/>
      <c r="D70" s="5"/>
      <c r="E70" s="5"/>
      <c r="F70" s="44"/>
      <c r="G70" s="205"/>
    </row>
    <row r="71" spans="1:9" ht="15.75">
      <c r="A71" s="21" t="s">
        <v>149</v>
      </c>
      <c r="B71" s="204" t="s">
        <v>52</v>
      </c>
      <c r="C71" s="5" t="s">
        <v>56</v>
      </c>
      <c r="D71" s="5" t="s">
        <v>211</v>
      </c>
      <c r="E71" s="5" t="s">
        <v>17</v>
      </c>
      <c r="F71" s="5"/>
      <c r="G71" s="205">
        <f>'Прил.№4'!H53+'Прил.№4'!H226+'Прил.№4'!H148</f>
        <v>17007</v>
      </c>
      <c r="H71" s="191"/>
      <c r="I71" s="170"/>
    </row>
    <row r="72" spans="1:7" ht="15.75">
      <c r="A72" s="21" t="s">
        <v>215</v>
      </c>
      <c r="B72" s="204"/>
      <c r="C72" s="5"/>
      <c r="D72" s="5"/>
      <c r="E72" s="5"/>
      <c r="F72" s="5"/>
      <c r="G72" s="52"/>
    </row>
    <row r="73" spans="1:7" ht="15.75">
      <c r="A73" s="21" t="s">
        <v>216</v>
      </c>
      <c r="B73" s="204" t="s">
        <v>52</v>
      </c>
      <c r="C73" s="5" t="s">
        <v>217</v>
      </c>
      <c r="D73" s="5" t="s">
        <v>128</v>
      </c>
      <c r="E73" s="5" t="s">
        <v>130</v>
      </c>
      <c r="F73" s="5"/>
      <c r="G73" s="52">
        <f>G74</f>
        <v>19042</v>
      </c>
    </row>
    <row r="74" spans="1:7" ht="15.75">
      <c r="A74" s="21" t="s">
        <v>186</v>
      </c>
      <c r="B74" s="204" t="s">
        <v>52</v>
      </c>
      <c r="C74" s="5" t="s">
        <v>217</v>
      </c>
      <c r="D74" s="5" t="s">
        <v>187</v>
      </c>
      <c r="E74" s="5" t="s">
        <v>130</v>
      </c>
      <c r="F74" s="5"/>
      <c r="G74" s="52">
        <f>G75</f>
        <v>19042</v>
      </c>
    </row>
    <row r="75" spans="1:7" ht="16.5" thickBot="1">
      <c r="A75" s="7" t="s">
        <v>323</v>
      </c>
      <c r="B75" s="206" t="s">
        <v>52</v>
      </c>
      <c r="C75" s="9" t="s">
        <v>217</v>
      </c>
      <c r="D75" s="5" t="s">
        <v>187</v>
      </c>
      <c r="E75" s="9" t="s">
        <v>188</v>
      </c>
      <c r="F75" s="9"/>
      <c r="G75" s="212">
        <f>'Прил.№4'!H230</f>
        <v>19042</v>
      </c>
    </row>
    <row r="76" spans="1:7" ht="16.5" thickBot="1">
      <c r="A76" s="127" t="s">
        <v>119</v>
      </c>
      <c r="B76" s="213" t="s">
        <v>120</v>
      </c>
      <c r="C76" s="65" t="s">
        <v>129</v>
      </c>
      <c r="D76" s="64" t="s">
        <v>128</v>
      </c>
      <c r="E76" s="64" t="s">
        <v>130</v>
      </c>
      <c r="F76" s="35"/>
      <c r="G76" s="180">
        <f>G77</f>
        <v>1560</v>
      </c>
    </row>
    <row r="77" spans="1:7" ht="15.75">
      <c r="A77" s="201" t="s">
        <v>121</v>
      </c>
      <c r="B77" s="209" t="s">
        <v>120</v>
      </c>
      <c r="C77" s="10" t="s">
        <v>122</v>
      </c>
      <c r="D77" s="5" t="s">
        <v>128</v>
      </c>
      <c r="E77" s="5" t="s">
        <v>130</v>
      </c>
      <c r="F77" s="47"/>
      <c r="G77" s="196">
        <f>G79</f>
        <v>1560</v>
      </c>
    </row>
    <row r="78" spans="1:7" ht="15.75">
      <c r="A78" s="21" t="s">
        <v>276</v>
      </c>
      <c r="B78" s="204"/>
      <c r="C78" s="12"/>
      <c r="D78" s="5"/>
      <c r="E78" s="5"/>
      <c r="F78" s="44"/>
      <c r="G78" s="205"/>
    </row>
    <row r="79" spans="1:7" ht="15.75">
      <c r="A79" s="7" t="s">
        <v>277</v>
      </c>
      <c r="B79" s="204" t="s">
        <v>120</v>
      </c>
      <c r="C79" s="12" t="s">
        <v>122</v>
      </c>
      <c r="D79" s="5" t="s">
        <v>275</v>
      </c>
      <c r="E79" s="5" t="s">
        <v>130</v>
      </c>
      <c r="F79" s="45"/>
      <c r="G79" s="207">
        <f>G80</f>
        <v>1560</v>
      </c>
    </row>
    <row r="80" spans="1:7" ht="16.5" thickBot="1">
      <c r="A80" s="7" t="s">
        <v>123</v>
      </c>
      <c r="B80" s="214" t="s">
        <v>120</v>
      </c>
      <c r="C80" s="8" t="s">
        <v>122</v>
      </c>
      <c r="D80" s="5" t="s">
        <v>275</v>
      </c>
      <c r="E80" s="9" t="s">
        <v>4</v>
      </c>
      <c r="F80" s="45"/>
      <c r="G80" s="207">
        <f>'Прил.№4'!H235</f>
        <v>1560</v>
      </c>
    </row>
    <row r="81" spans="1:7" ht="16.5" thickBot="1">
      <c r="A81" s="119" t="s">
        <v>6</v>
      </c>
      <c r="B81" s="213" t="s">
        <v>58</v>
      </c>
      <c r="C81" s="65" t="s">
        <v>129</v>
      </c>
      <c r="D81" s="64" t="s">
        <v>128</v>
      </c>
      <c r="E81" s="64" t="s">
        <v>130</v>
      </c>
      <c r="F81" s="35"/>
      <c r="G81" s="180">
        <f>G82+G85+G93+G97</f>
        <v>245273.09999999998</v>
      </c>
    </row>
    <row r="82" spans="1:7" ht="15.75">
      <c r="A82" s="201" t="s">
        <v>7</v>
      </c>
      <c r="B82" s="209" t="s">
        <v>58</v>
      </c>
      <c r="C82" s="10" t="s">
        <v>59</v>
      </c>
      <c r="D82" s="5" t="s">
        <v>128</v>
      </c>
      <c r="E82" s="5" t="s">
        <v>130</v>
      </c>
      <c r="F82" s="47"/>
      <c r="G82" s="196">
        <f>G83</f>
        <v>66749.4</v>
      </c>
    </row>
    <row r="83" spans="1:7" ht="15.75">
      <c r="A83" s="198" t="s">
        <v>8</v>
      </c>
      <c r="B83" s="206" t="s">
        <v>58</v>
      </c>
      <c r="C83" s="12" t="s">
        <v>59</v>
      </c>
      <c r="D83" s="5" t="s">
        <v>60</v>
      </c>
      <c r="E83" s="5" t="s">
        <v>130</v>
      </c>
      <c r="F83" s="44"/>
      <c r="G83" s="205">
        <f>G84</f>
        <v>66749.4</v>
      </c>
    </row>
    <row r="84" spans="1:8" ht="15.75">
      <c r="A84" s="199" t="s">
        <v>61</v>
      </c>
      <c r="B84" s="206" t="s">
        <v>58</v>
      </c>
      <c r="C84" s="8" t="s">
        <v>59</v>
      </c>
      <c r="D84" s="9" t="s">
        <v>60</v>
      </c>
      <c r="E84" s="9" t="s">
        <v>19</v>
      </c>
      <c r="F84" s="45"/>
      <c r="G84" s="205">
        <f>'Прил.№4'!H69</f>
        <v>66749.4</v>
      </c>
      <c r="H84" s="191"/>
    </row>
    <row r="85" spans="1:7" ht="15.75">
      <c r="A85" s="199" t="s">
        <v>9</v>
      </c>
      <c r="B85" s="206" t="s">
        <v>58</v>
      </c>
      <c r="C85" s="8" t="s">
        <v>62</v>
      </c>
      <c r="D85" s="5" t="s">
        <v>128</v>
      </c>
      <c r="E85" s="5" t="s">
        <v>130</v>
      </c>
      <c r="F85" s="45"/>
      <c r="G85" s="205">
        <f>G87+G89+G91</f>
        <v>166191.49999999997</v>
      </c>
    </row>
    <row r="86" spans="1:7" ht="15.75">
      <c r="A86" s="199" t="s">
        <v>63</v>
      </c>
      <c r="B86" s="206"/>
      <c r="C86" s="8"/>
      <c r="D86" s="9"/>
      <c r="E86" s="9"/>
      <c r="F86" s="45"/>
      <c r="G86" s="205"/>
    </row>
    <row r="87" spans="1:7" ht="15.75">
      <c r="A87" s="199" t="s">
        <v>64</v>
      </c>
      <c r="B87" s="204" t="s">
        <v>58</v>
      </c>
      <c r="C87" s="8" t="s">
        <v>62</v>
      </c>
      <c r="D87" s="9" t="s">
        <v>65</v>
      </c>
      <c r="E87" s="5" t="s">
        <v>130</v>
      </c>
      <c r="F87" s="45"/>
      <c r="G87" s="207">
        <f>G88</f>
        <v>136801.19999999998</v>
      </c>
    </row>
    <row r="88" spans="1:9" ht="15.75">
      <c r="A88" s="21" t="s">
        <v>61</v>
      </c>
      <c r="B88" s="204" t="s">
        <v>58</v>
      </c>
      <c r="C88" s="5" t="s">
        <v>62</v>
      </c>
      <c r="D88" s="5" t="s">
        <v>65</v>
      </c>
      <c r="E88" s="5" t="s">
        <v>19</v>
      </c>
      <c r="F88" s="5"/>
      <c r="G88" s="205">
        <f>'Прил.№4'!H73</f>
        <v>136801.19999999998</v>
      </c>
      <c r="H88" s="191"/>
      <c r="I88" s="170"/>
    </row>
    <row r="89" spans="1:9" ht="15.75">
      <c r="A89" s="21" t="s">
        <v>73</v>
      </c>
      <c r="B89" s="204" t="s">
        <v>58</v>
      </c>
      <c r="C89" s="5" t="s">
        <v>62</v>
      </c>
      <c r="D89" s="5" t="s">
        <v>74</v>
      </c>
      <c r="E89" s="5" t="s">
        <v>130</v>
      </c>
      <c r="F89" s="5"/>
      <c r="G89" s="205">
        <f>G90</f>
        <v>28871.3</v>
      </c>
      <c r="I89" s="170"/>
    </row>
    <row r="90" spans="1:9" ht="15.75">
      <c r="A90" s="21" t="s">
        <v>61</v>
      </c>
      <c r="B90" s="204" t="s">
        <v>58</v>
      </c>
      <c r="C90" s="5" t="s">
        <v>62</v>
      </c>
      <c r="D90" s="5" t="s">
        <v>74</v>
      </c>
      <c r="E90" s="5" t="s">
        <v>19</v>
      </c>
      <c r="F90" s="5"/>
      <c r="G90" s="205">
        <f>'Прил.№4'!H75+'Прил.№4'!H96+'Прил.№4'!H154</f>
        <v>28871.3</v>
      </c>
      <c r="H90" s="191"/>
      <c r="I90" s="170"/>
    </row>
    <row r="91" spans="1:8" ht="15.75">
      <c r="A91" s="202" t="s">
        <v>237</v>
      </c>
      <c r="B91" s="204" t="s">
        <v>58</v>
      </c>
      <c r="C91" s="5" t="s">
        <v>62</v>
      </c>
      <c r="D91" s="5" t="s">
        <v>238</v>
      </c>
      <c r="E91" s="5" t="s">
        <v>130</v>
      </c>
      <c r="F91" s="44"/>
      <c r="G91" s="205">
        <f>G92</f>
        <v>519</v>
      </c>
      <c r="H91" s="191"/>
    </row>
    <row r="92" spans="1:8" ht="15.75">
      <c r="A92" s="21" t="s">
        <v>61</v>
      </c>
      <c r="B92" s="204" t="s">
        <v>58</v>
      </c>
      <c r="C92" s="5" t="s">
        <v>62</v>
      </c>
      <c r="D92" s="5" t="s">
        <v>238</v>
      </c>
      <c r="E92" s="5" t="s">
        <v>19</v>
      </c>
      <c r="F92" s="44"/>
      <c r="G92" s="205">
        <f>'Прил.№4'!H76</f>
        <v>519</v>
      </c>
      <c r="H92" s="191"/>
    </row>
    <row r="93" spans="1:7" ht="15.75">
      <c r="A93" s="198" t="s">
        <v>66</v>
      </c>
      <c r="B93" s="204" t="s">
        <v>58</v>
      </c>
      <c r="C93" s="5" t="s">
        <v>67</v>
      </c>
      <c r="D93" s="5" t="s">
        <v>128</v>
      </c>
      <c r="E93" s="5" t="s">
        <v>130</v>
      </c>
      <c r="F93" s="44"/>
      <c r="G93" s="205">
        <f>G95</f>
        <v>1887</v>
      </c>
    </row>
    <row r="94" spans="1:7" ht="15.75">
      <c r="A94" s="198" t="s">
        <v>68</v>
      </c>
      <c r="B94" s="204"/>
      <c r="C94" s="5"/>
      <c r="D94" s="5"/>
      <c r="E94" s="5"/>
      <c r="F94" s="44" t="s">
        <v>1</v>
      </c>
      <c r="G94" s="205"/>
    </row>
    <row r="95" spans="1:7" ht="15.75">
      <c r="A95" s="198" t="s">
        <v>69</v>
      </c>
      <c r="B95" s="204" t="s">
        <v>58</v>
      </c>
      <c r="C95" s="5" t="s">
        <v>67</v>
      </c>
      <c r="D95" s="5" t="s">
        <v>70</v>
      </c>
      <c r="E95" s="5" t="s">
        <v>130</v>
      </c>
      <c r="F95" s="44"/>
      <c r="G95" s="205">
        <f>G96</f>
        <v>1887</v>
      </c>
    </row>
    <row r="96" spans="1:8" ht="15.75">
      <c r="A96" s="198" t="s">
        <v>71</v>
      </c>
      <c r="B96" s="204" t="s">
        <v>58</v>
      </c>
      <c r="C96" s="5" t="s">
        <v>67</v>
      </c>
      <c r="D96" s="5" t="s">
        <v>70</v>
      </c>
      <c r="E96" s="5" t="s">
        <v>72</v>
      </c>
      <c r="F96" s="44"/>
      <c r="G96" s="205">
        <f>'Прил.№4'!H80+'Прил.№4'!H158</f>
        <v>1887</v>
      </c>
      <c r="H96" s="191"/>
    </row>
    <row r="97" spans="1:7" ht="15.75">
      <c r="A97" s="198" t="s">
        <v>75</v>
      </c>
      <c r="B97" s="204" t="s">
        <v>58</v>
      </c>
      <c r="C97" s="5" t="s">
        <v>76</v>
      </c>
      <c r="D97" s="5" t="s">
        <v>128</v>
      </c>
      <c r="E97" s="5" t="s">
        <v>130</v>
      </c>
      <c r="F97" s="44"/>
      <c r="G97" s="205">
        <f>G98+G103</f>
        <v>10445.2</v>
      </c>
    </row>
    <row r="98" spans="1:7" ht="15.75">
      <c r="A98" s="199" t="s">
        <v>284</v>
      </c>
      <c r="B98" s="204" t="s">
        <v>58</v>
      </c>
      <c r="C98" s="5" t="s">
        <v>76</v>
      </c>
      <c r="D98" s="5" t="s">
        <v>27</v>
      </c>
      <c r="E98" s="5" t="s">
        <v>130</v>
      </c>
      <c r="F98" s="44"/>
      <c r="G98" s="205">
        <f>G99</f>
        <v>5340.5</v>
      </c>
    </row>
    <row r="99" spans="1:8" ht="15.75">
      <c r="A99" s="199" t="s">
        <v>133</v>
      </c>
      <c r="B99" s="204" t="s">
        <v>58</v>
      </c>
      <c r="C99" s="5" t="s">
        <v>76</v>
      </c>
      <c r="D99" s="5" t="s">
        <v>27</v>
      </c>
      <c r="E99" s="5" t="s">
        <v>135</v>
      </c>
      <c r="F99" s="44"/>
      <c r="G99" s="205">
        <f>'Прил.№4'!H83</f>
        <v>5340.5</v>
      </c>
      <c r="H99" s="191"/>
    </row>
    <row r="100" spans="1:7" ht="15.75">
      <c r="A100" s="199" t="s">
        <v>288</v>
      </c>
      <c r="B100" s="204"/>
      <c r="C100" s="5"/>
      <c r="D100" s="5"/>
      <c r="E100" s="5"/>
      <c r="F100" s="44"/>
      <c r="G100" s="205"/>
    </row>
    <row r="101" spans="1:7" ht="15.75">
      <c r="A101" s="199" t="s">
        <v>100</v>
      </c>
      <c r="B101" s="204"/>
      <c r="C101" s="5"/>
      <c r="D101" s="5"/>
      <c r="E101" s="5"/>
      <c r="F101" s="44"/>
      <c r="G101" s="205"/>
    </row>
    <row r="102" spans="1:7" ht="15.75">
      <c r="A102" s="198" t="s">
        <v>286</v>
      </c>
      <c r="B102" s="204"/>
      <c r="C102" s="5"/>
      <c r="D102" s="5"/>
      <c r="E102" s="5"/>
      <c r="F102" s="44"/>
      <c r="G102" s="205"/>
    </row>
    <row r="103" spans="1:7" ht="15.75">
      <c r="A103" s="199" t="s">
        <v>287</v>
      </c>
      <c r="B103" s="204" t="s">
        <v>58</v>
      </c>
      <c r="C103" s="5" t="s">
        <v>76</v>
      </c>
      <c r="D103" s="5" t="s">
        <v>95</v>
      </c>
      <c r="E103" s="5" t="s">
        <v>130</v>
      </c>
      <c r="F103" s="44"/>
      <c r="G103" s="205">
        <f>G104</f>
        <v>5104.7</v>
      </c>
    </row>
    <row r="104" spans="1:8" ht="16.5" thickBot="1">
      <c r="A104" s="199" t="s">
        <v>61</v>
      </c>
      <c r="B104" s="206" t="s">
        <v>58</v>
      </c>
      <c r="C104" s="9" t="s">
        <v>76</v>
      </c>
      <c r="D104" s="9" t="s">
        <v>95</v>
      </c>
      <c r="E104" s="9" t="s">
        <v>19</v>
      </c>
      <c r="F104" s="45"/>
      <c r="G104" s="207">
        <f>'Прил.№4'!H86</f>
        <v>5104.7</v>
      </c>
      <c r="H104" s="191"/>
    </row>
    <row r="105" spans="1:7" ht="15.75">
      <c r="A105" s="136" t="s">
        <v>77</v>
      </c>
      <c r="B105" s="215"/>
      <c r="C105" s="74"/>
      <c r="D105" s="74"/>
      <c r="E105" s="74"/>
      <c r="F105" s="102" t="s">
        <v>10</v>
      </c>
      <c r="G105" s="162"/>
    </row>
    <row r="106" spans="1:7" ht="16.5" thickBot="1">
      <c r="A106" s="133" t="s">
        <v>78</v>
      </c>
      <c r="B106" s="216" t="s">
        <v>84</v>
      </c>
      <c r="C106" s="179" t="s">
        <v>129</v>
      </c>
      <c r="D106" s="57" t="s">
        <v>128</v>
      </c>
      <c r="E106" s="57" t="s">
        <v>130</v>
      </c>
      <c r="F106" s="195"/>
      <c r="G106" s="193">
        <f>G107+G127+G132</f>
        <v>36931.8</v>
      </c>
    </row>
    <row r="107" spans="1:7" ht="15.75">
      <c r="A107" s="201" t="s">
        <v>79</v>
      </c>
      <c r="B107" s="209" t="s">
        <v>84</v>
      </c>
      <c r="C107" s="11" t="s">
        <v>80</v>
      </c>
      <c r="D107" s="5" t="s">
        <v>128</v>
      </c>
      <c r="E107" s="5" t="s">
        <v>130</v>
      </c>
      <c r="F107" s="47" t="s">
        <v>11</v>
      </c>
      <c r="G107" s="196">
        <f>G109+G111+G113+G116+G119+G125</f>
        <v>30899</v>
      </c>
    </row>
    <row r="108" spans="1:7" ht="15.75">
      <c r="A108" s="198" t="s">
        <v>81</v>
      </c>
      <c r="B108" s="204"/>
      <c r="C108" s="5"/>
      <c r="D108" s="5"/>
      <c r="E108" s="5"/>
      <c r="F108" s="44"/>
      <c r="G108" s="205"/>
    </row>
    <row r="109" spans="1:7" ht="15.75">
      <c r="A109" s="198" t="s">
        <v>82</v>
      </c>
      <c r="B109" s="204" t="s">
        <v>84</v>
      </c>
      <c r="C109" s="5" t="s">
        <v>80</v>
      </c>
      <c r="D109" s="5" t="s">
        <v>83</v>
      </c>
      <c r="E109" s="5" t="s">
        <v>130</v>
      </c>
      <c r="F109" s="44" t="s">
        <v>12</v>
      </c>
      <c r="G109" s="205">
        <f>G110</f>
        <v>14405.8</v>
      </c>
    </row>
    <row r="110" spans="1:8" ht="15.75">
      <c r="A110" s="199" t="s">
        <v>61</v>
      </c>
      <c r="B110" s="204" t="s">
        <v>84</v>
      </c>
      <c r="C110" s="5" t="s">
        <v>80</v>
      </c>
      <c r="D110" s="5" t="s">
        <v>83</v>
      </c>
      <c r="E110" s="5" t="s">
        <v>19</v>
      </c>
      <c r="F110" s="44"/>
      <c r="G110" s="205">
        <f>'Прил.№4'!H102+'Прил.№4'!H164</f>
        <v>14405.8</v>
      </c>
      <c r="H110" s="191"/>
    </row>
    <row r="111" spans="1:7" ht="15.75">
      <c r="A111" s="198" t="s">
        <v>15</v>
      </c>
      <c r="B111" s="204" t="s">
        <v>84</v>
      </c>
      <c r="C111" s="5" t="s">
        <v>80</v>
      </c>
      <c r="D111" s="5" t="s">
        <v>85</v>
      </c>
      <c r="E111" s="5" t="s">
        <v>130</v>
      </c>
      <c r="F111" s="44"/>
      <c r="G111" s="205">
        <f>G112</f>
        <v>1824.1</v>
      </c>
    </row>
    <row r="112" spans="1:8" ht="15.75">
      <c r="A112" s="199" t="s">
        <v>61</v>
      </c>
      <c r="B112" s="204" t="s">
        <v>84</v>
      </c>
      <c r="C112" s="5" t="s">
        <v>80</v>
      </c>
      <c r="D112" s="5" t="s">
        <v>85</v>
      </c>
      <c r="E112" s="5" t="s">
        <v>19</v>
      </c>
      <c r="F112" s="44"/>
      <c r="G112" s="205">
        <f>'Прил.№4'!H104</f>
        <v>1824.1</v>
      </c>
      <c r="H112" s="191"/>
    </row>
    <row r="113" spans="1:7" ht="15.75">
      <c r="A113" s="198" t="s">
        <v>16</v>
      </c>
      <c r="B113" s="204" t="s">
        <v>84</v>
      </c>
      <c r="C113" s="5" t="s">
        <v>80</v>
      </c>
      <c r="D113" s="5" t="s">
        <v>86</v>
      </c>
      <c r="E113" s="5" t="s">
        <v>130</v>
      </c>
      <c r="F113" s="44"/>
      <c r="G113" s="205">
        <f>G114</f>
        <v>5002.9</v>
      </c>
    </row>
    <row r="114" spans="1:8" ht="15.75">
      <c r="A114" s="199" t="s">
        <v>61</v>
      </c>
      <c r="B114" s="204" t="s">
        <v>84</v>
      </c>
      <c r="C114" s="5" t="s">
        <v>80</v>
      </c>
      <c r="D114" s="5" t="s">
        <v>86</v>
      </c>
      <c r="E114" s="5" t="s">
        <v>19</v>
      </c>
      <c r="F114" s="44"/>
      <c r="G114" s="205">
        <f>'Прил.№4'!H106</f>
        <v>5002.9</v>
      </c>
      <c r="H114" s="191"/>
    </row>
    <row r="115" spans="1:7" ht="15.75">
      <c r="A115" s="198" t="s">
        <v>87</v>
      </c>
      <c r="B115" s="204"/>
      <c r="C115" s="5"/>
      <c r="D115" s="5"/>
      <c r="E115" s="5"/>
      <c r="F115" s="44" t="s">
        <v>13</v>
      </c>
      <c r="G115" s="205"/>
    </row>
    <row r="116" spans="1:7" ht="15.75">
      <c r="A116" s="198" t="s">
        <v>88</v>
      </c>
      <c r="B116" s="204" t="s">
        <v>84</v>
      </c>
      <c r="C116" s="5" t="s">
        <v>80</v>
      </c>
      <c r="D116" s="5" t="s">
        <v>89</v>
      </c>
      <c r="E116" s="5" t="s">
        <v>130</v>
      </c>
      <c r="F116" s="44"/>
      <c r="G116" s="205">
        <f>G117</f>
        <v>7994.1</v>
      </c>
    </row>
    <row r="117" spans="1:8" ht="15.75">
      <c r="A117" s="199" t="s">
        <v>61</v>
      </c>
      <c r="B117" s="204" t="s">
        <v>84</v>
      </c>
      <c r="C117" s="5" t="s">
        <v>80</v>
      </c>
      <c r="D117" s="5" t="s">
        <v>89</v>
      </c>
      <c r="E117" s="5" t="s">
        <v>19</v>
      </c>
      <c r="F117" s="44"/>
      <c r="G117" s="205">
        <f>'Прил.№4'!H109</f>
        <v>7994.1</v>
      </c>
      <c r="H117" s="191"/>
    </row>
    <row r="118" spans="1:7" ht="15.75">
      <c r="A118" s="198" t="s">
        <v>90</v>
      </c>
      <c r="B118" s="206"/>
      <c r="C118" s="5"/>
      <c r="D118" s="5"/>
      <c r="E118" s="5"/>
      <c r="F118" s="44"/>
      <c r="G118" s="205"/>
    </row>
    <row r="119" spans="1:7" ht="15.75">
      <c r="A119" s="199" t="s">
        <v>91</v>
      </c>
      <c r="B119" s="206" t="s">
        <v>84</v>
      </c>
      <c r="C119" s="9" t="s">
        <v>80</v>
      </c>
      <c r="D119" s="9" t="s">
        <v>92</v>
      </c>
      <c r="E119" s="5" t="s">
        <v>130</v>
      </c>
      <c r="F119" s="45" t="s">
        <v>14</v>
      </c>
      <c r="G119" s="205">
        <f>G121</f>
        <v>200</v>
      </c>
    </row>
    <row r="120" spans="1:7" ht="15.75">
      <c r="A120" s="198" t="s">
        <v>282</v>
      </c>
      <c r="B120" s="206"/>
      <c r="C120" s="9"/>
      <c r="D120" s="9"/>
      <c r="E120" s="9"/>
      <c r="F120" s="45"/>
      <c r="G120" s="205"/>
    </row>
    <row r="121" spans="1:8" ht="15.75">
      <c r="A121" s="199" t="s">
        <v>283</v>
      </c>
      <c r="B121" s="204" t="s">
        <v>84</v>
      </c>
      <c r="C121" s="9" t="s">
        <v>80</v>
      </c>
      <c r="D121" s="9" t="s">
        <v>92</v>
      </c>
      <c r="E121" s="9" t="s">
        <v>281</v>
      </c>
      <c r="F121" s="45"/>
      <c r="G121" s="205">
        <f>'Прил.№4'!H113</f>
        <v>200</v>
      </c>
      <c r="H121" s="191"/>
    </row>
    <row r="122" spans="1:7" ht="15.75">
      <c r="A122" s="21" t="s">
        <v>289</v>
      </c>
      <c r="B122" s="204"/>
      <c r="C122" s="9"/>
      <c r="D122" s="5"/>
      <c r="E122" s="5"/>
      <c r="F122" s="45"/>
      <c r="G122" s="205"/>
    </row>
    <row r="123" spans="1:7" ht="15.75">
      <c r="A123" s="201" t="s">
        <v>94</v>
      </c>
      <c r="B123" s="204"/>
      <c r="C123" s="9"/>
      <c r="D123" s="5"/>
      <c r="E123" s="5"/>
      <c r="F123" s="45"/>
      <c r="G123" s="205"/>
    </row>
    <row r="124" spans="1:7" ht="15.75">
      <c r="A124" s="198" t="s">
        <v>286</v>
      </c>
      <c r="B124" s="204"/>
      <c r="C124" s="9"/>
      <c r="D124" s="5"/>
      <c r="E124" s="5"/>
      <c r="F124" s="45"/>
      <c r="G124" s="205"/>
    </row>
    <row r="125" spans="1:7" ht="15.75">
      <c r="A125" s="199" t="s">
        <v>287</v>
      </c>
      <c r="B125" s="204" t="s">
        <v>84</v>
      </c>
      <c r="C125" s="9" t="s">
        <v>80</v>
      </c>
      <c r="D125" s="5" t="s">
        <v>95</v>
      </c>
      <c r="E125" s="5" t="s">
        <v>130</v>
      </c>
      <c r="F125" s="45"/>
      <c r="G125" s="205">
        <f>G126</f>
        <v>1472.1</v>
      </c>
    </row>
    <row r="126" spans="1:8" ht="15.75">
      <c r="A126" s="199" t="s">
        <v>61</v>
      </c>
      <c r="B126" s="204" t="s">
        <v>84</v>
      </c>
      <c r="C126" s="9" t="s">
        <v>80</v>
      </c>
      <c r="D126" s="5" t="s">
        <v>95</v>
      </c>
      <c r="E126" s="5" t="s">
        <v>19</v>
      </c>
      <c r="F126" s="45"/>
      <c r="G126" s="205">
        <f>'Прил.№4'!H124</f>
        <v>1472.1</v>
      </c>
      <c r="H126" s="191"/>
    </row>
    <row r="127" spans="1:7" ht="15.75">
      <c r="A127" s="198" t="s">
        <v>20</v>
      </c>
      <c r="B127" s="204" t="s">
        <v>84</v>
      </c>
      <c r="C127" s="5" t="s">
        <v>96</v>
      </c>
      <c r="D127" s="5" t="s">
        <v>128</v>
      </c>
      <c r="E127" s="5" t="s">
        <v>130</v>
      </c>
      <c r="F127" s="44"/>
      <c r="G127" s="205">
        <f>G128</f>
        <v>3497</v>
      </c>
    </row>
    <row r="128" spans="1:7" ht="15.75">
      <c r="A128" s="198" t="s">
        <v>279</v>
      </c>
      <c r="B128" s="204" t="s">
        <v>84</v>
      </c>
      <c r="C128" s="5" t="s">
        <v>96</v>
      </c>
      <c r="D128" s="5" t="s">
        <v>280</v>
      </c>
      <c r="E128" s="5" t="s">
        <v>130</v>
      </c>
      <c r="F128" s="44"/>
      <c r="G128" s="205">
        <f>G130</f>
        <v>3497</v>
      </c>
    </row>
    <row r="129" spans="1:7" ht="15.75">
      <c r="A129" s="198" t="s">
        <v>282</v>
      </c>
      <c r="B129" s="204"/>
      <c r="C129" s="5"/>
      <c r="D129" s="5"/>
      <c r="E129" s="5"/>
      <c r="F129" s="44"/>
      <c r="G129" s="205"/>
    </row>
    <row r="130" spans="1:8" ht="15.75">
      <c r="A130" s="199" t="s">
        <v>283</v>
      </c>
      <c r="B130" s="204" t="s">
        <v>84</v>
      </c>
      <c r="C130" s="5" t="s">
        <v>96</v>
      </c>
      <c r="D130" s="5" t="s">
        <v>280</v>
      </c>
      <c r="E130" s="5" t="s">
        <v>281</v>
      </c>
      <c r="F130" s="44"/>
      <c r="G130" s="205">
        <f>'Прил.№4'!H59</f>
        <v>3497</v>
      </c>
      <c r="H130" s="191"/>
    </row>
    <row r="131" spans="1:7" ht="15.75">
      <c r="A131" s="198" t="s">
        <v>97</v>
      </c>
      <c r="B131" s="204"/>
      <c r="C131" s="5"/>
      <c r="D131" s="5"/>
      <c r="E131" s="5"/>
      <c r="F131" s="44" t="s">
        <v>1</v>
      </c>
      <c r="G131" s="205"/>
    </row>
    <row r="132" spans="1:7" ht="15.75">
      <c r="A132" s="199" t="s">
        <v>82</v>
      </c>
      <c r="B132" s="206" t="s">
        <v>84</v>
      </c>
      <c r="C132" s="9" t="s">
        <v>98</v>
      </c>
      <c r="D132" s="9" t="s">
        <v>128</v>
      </c>
      <c r="E132" s="9" t="s">
        <v>130</v>
      </c>
      <c r="F132" s="45"/>
      <c r="G132" s="207">
        <f>G133+G136</f>
        <v>2535.8</v>
      </c>
    </row>
    <row r="133" spans="1:7" ht="15.75">
      <c r="A133" s="199" t="s">
        <v>284</v>
      </c>
      <c r="B133" s="206" t="s">
        <v>84</v>
      </c>
      <c r="C133" s="9" t="s">
        <v>98</v>
      </c>
      <c r="D133" s="9" t="s">
        <v>27</v>
      </c>
      <c r="E133" s="9" t="s">
        <v>130</v>
      </c>
      <c r="F133" s="45"/>
      <c r="G133" s="207">
        <f>G134</f>
        <v>2235.8</v>
      </c>
    </row>
    <row r="134" spans="1:8" ht="15.75">
      <c r="A134" s="199" t="s">
        <v>133</v>
      </c>
      <c r="B134" s="206" t="s">
        <v>84</v>
      </c>
      <c r="C134" s="9" t="s">
        <v>98</v>
      </c>
      <c r="D134" s="9" t="s">
        <v>27</v>
      </c>
      <c r="E134" s="9" t="s">
        <v>135</v>
      </c>
      <c r="F134" s="45"/>
      <c r="G134" s="207">
        <f>'Прил.№4'!H117</f>
        <v>2235.8</v>
      </c>
      <c r="H134" s="191"/>
    </row>
    <row r="135" spans="1:8" ht="15.75">
      <c r="A135" s="198" t="s">
        <v>90</v>
      </c>
      <c r="B135" s="206"/>
      <c r="C135" s="5"/>
      <c r="D135" s="5"/>
      <c r="E135" s="5"/>
      <c r="F135" s="5"/>
      <c r="G135" s="164"/>
      <c r="H135" s="191"/>
    </row>
    <row r="136" spans="1:8" ht="15.75">
      <c r="A136" s="199" t="s">
        <v>91</v>
      </c>
      <c r="B136" s="206" t="s">
        <v>84</v>
      </c>
      <c r="C136" s="9" t="s">
        <v>98</v>
      </c>
      <c r="D136" s="9" t="s">
        <v>92</v>
      </c>
      <c r="E136" s="5" t="s">
        <v>130</v>
      </c>
      <c r="F136" s="5"/>
      <c r="G136" s="164">
        <f>G138</f>
        <v>300</v>
      </c>
      <c r="H136" s="191"/>
    </row>
    <row r="137" spans="1:8" ht="15.75">
      <c r="A137" s="198" t="s">
        <v>282</v>
      </c>
      <c r="B137" s="206"/>
      <c r="C137" s="9"/>
      <c r="D137" s="9"/>
      <c r="E137" s="5"/>
      <c r="F137" s="5"/>
      <c r="G137" s="164"/>
      <c r="H137" s="191"/>
    </row>
    <row r="138" spans="1:8" ht="16.5" thickBot="1">
      <c r="A138" s="199" t="s">
        <v>283</v>
      </c>
      <c r="B138" s="204" t="s">
        <v>84</v>
      </c>
      <c r="C138" s="9" t="s">
        <v>98</v>
      </c>
      <c r="D138" s="9" t="s">
        <v>92</v>
      </c>
      <c r="E138" s="5" t="s">
        <v>281</v>
      </c>
      <c r="F138" s="5"/>
      <c r="G138" s="164">
        <f>'Прил.№4'!H121</f>
        <v>300</v>
      </c>
      <c r="H138" s="191"/>
    </row>
    <row r="139" spans="1:7" ht="16.5" thickBot="1">
      <c r="A139" s="119" t="s">
        <v>101</v>
      </c>
      <c r="B139" s="95" t="s">
        <v>102</v>
      </c>
      <c r="C139" s="65" t="s">
        <v>129</v>
      </c>
      <c r="D139" s="64" t="s">
        <v>128</v>
      </c>
      <c r="E139" s="57" t="s">
        <v>130</v>
      </c>
      <c r="F139" s="59"/>
      <c r="G139" s="193">
        <f>G140+G150+G157</f>
        <v>142775.5</v>
      </c>
    </row>
    <row r="140" spans="1:7" ht="15.75">
      <c r="A140" s="201" t="s">
        <v>18</v>
      </c>
      <c r="B140" s="209" t="s">
        <v>102</v>
      </c>
      <c r="C140" s="11" t="s">
        <v>103</v>
      </c>
      <c r="D140" s="9" t="s">
        <v>128</v>
      </c>
      <c r="E140" s="9" t="s">
        <v>130</v>
      </c>
      <c r="F140" s="47"/>
      <c r="G140" s="196">
        <f>G144+G146+G148</f>
        <v>132363</v>
      </c>
    </row>
    <row r="141" spans="1:7" ht="15.75">
      <c r="A141" s="198" t="s">
        <v>290</v>
      </c>
      <c r="B141" s="204"/>
      <c r="C141" s="5"/>
      <c r="D141" s="5"/>
      <c r="E141" s="5"/>
      <c r="F141" s="44"/>
      <c r="G141" s="205"/>
    </row>
    <row r="142" spans="1:7" ht="15.75">
      <c r="A142" s="198" t="s">
        <v>100</v>
      </c>
      <c r="B142" s="204"/>
      <c r="C142" s="5"/>
      <c r="D142" s="5"/>
      <c r="E142" s="5"/>
      <c r="F142" s="44"/>
      <c r="G142" s="205"/>
    </row>
    <row r="143" spans="1:7" ht="15.75">
      <c r="A143" s="198" t="s">
        <v>286</v>
      </c>
      <c r="B143" s="204"/>
      <c r="C143" s="5"/>
      <c r="D143" s="5"/>
      <c r="E143" s="5"/>
      <c r="F143" s="44"/>
      <c r="G143" s="205"/>
    </row>
    <row r="144" spans="1:7" ht="15.75">
      <c r="A144" s="199" t="s">
        <v>287</v>
      </c>
      <c r="B144" s="204" t="s">
        <v>102</v>
      </c>
      <c r="C144" s="5" t="s">
        <v>103</v>
      </c>
      <c r="D144" s="5" t="s">
        <v>95</v>
      </c>
      <c r="E144" s="5" t="s">
        <v>130</v>
      </c>
      <c r="F144" s="44"/>
      <c r="G144" s="205">
        <f>G145</f>
        <v>4543.2</v>
      </c>
    </row>
    <row r="145" spans="1:8" ht="15.75">
      <c r="A145" s="199" t="s">
        <v>61</v>
      </c>
      <c r="B145" s="204" t="s">
        <v>102</v>
      </c>
      <c r="C145" s="5" t="s">
        <v>103</v>
      </c>
      <c r="D145" s="5" t="s">
        <v>95</v>
      </c>
      <c r="E145" s="5" t="s">
        <v>19</v>
      </c>
      <c r="F145" s="44"/>
      <c r="G145" s="205">
        <f>'Прил.№4'!H131</f>
        <v>4543.2</v>
      </c>
      <c r="H145" s="191"/>
    </row>
    <row r="146" spans="1:7" ht="15.75">
      <c r="A146" s="198" t="s">
        <v>104</v>
      </c>
      <c r="B146" s="204" t="s">
        <v>102</v>
      </c>
      <c r="C146" s="5" t="s">
        <v>103</v>
      </c>
      <c r="D146" s="5" t="s">
        <v>105</v>
      </c>
      <c r="E146" s="5" t="s">
        <v>130</v>
      </c>
      <c r="F146" s="44"/>
      <c r="G146" s="205">
        <f>G147</f>
        <v>127654.8</v>
      </c>
    </row>
    <row r="147" spans="1:8" ht="15.75">
      <c r="A147" s="199" t="s">
        <v>61</v>
      </c>
      <c r="B147" s="204" t="s">
        <v>102</v>
      </c>
      <c r="C147" s="5" t="s">
        <v>103</v>
      </c>
      <c r="D147" s="5" t="s">
        <v>105</v>
      </c>
      <c r="E147" s="5" t="s">
        <v>19</v>
      </c>
      <c r="F147" s="44"/>
      <c r="G147" s="205">
        <f>'Прил.№4'!H133</f>
        <v>127654.8</v>
      </c>
      <c r="H147" s="191"/>
    </row>
    <row r="148" spans="1:7" ht="15.75">
      <c r="A148" s="199" t="s">
        <v>176</v>
      </c>
      <c r="B148" s="204" t="s">
        <v>102</v>
      </c>
      <c r="C148" s="5" t="s">
        <v>103</v>
      </c>
      <c r="D148" s="5" t="s">
        <v>177</v>
      </c>
      <c r="E148" s="5" t="s">
        <v>130</v>
      </c>
      <c r="F148" s="44"/>
      <c r="G148" s="205">
        <f>G149</f>
        <v>165</v>
      </c>
    </row>
    <row r="149" spans="1:8" ht="15.75">
      <c r="A149" s="199" t="s">
        <v>61</v>
      </c>
      <c r="B149" s="204" t="s">
        <v>102</v>
      </c>
      <c r="C149" s="5" t="s">
        <v>103</v>
      </c>
      <c r="D149" s="5" t="s">
        <v>177</v>
      </c>
      <c r="E149" s="5" t="s">
        <v>19</v>
      </c>
      <c r="F149" s="44"/>
      <c r="G149" s="205">
        <f>'Прил.№4'!H135</f>
        <v>165</v>
      </c>
      <c r="H149" s="191"/>
    </row>
    <row r="150" spans="1:7" ht="15.75">
      <c r="A150" s="198" t="s">
        <v>109</v>
      </c>
      <c r="B150" s="204" t="s">
        <v>102</v>
      </c>
      <c r="C150" s="5" t="s">
        <v>110</v>
      </c>
      <c r="D150" s="9" t="s">
        <v>128</v>
      </c>
      <c r="E150" s="9" t="s">
        <v>130</v>
      </c>
      <c r="F150" s="44"/>
      <c r="G150" s="205">
        <f>G151+G154</f>
        <v>5377</v>
      </c>
    </row>
    <row r="151" spans="1:7" ht="15.75">
      <c r="A151" s="198" t="s">
        <v>285</v>
      </c>
      <c r="B151" s="204" t="s">
        <v>102</v>
      </c>
      <c r="C151" s="5" t="s">
        <v>110</v>
      </c>
      <c r="D151" s="9" t="s">
        <v>240</v>
      </c>
      <c r="E151" s="9" t="s">
        <v>130</v>
      </c>
      <c r="F151" s="44"/>
      <c r="G151" s="205">
        <f>G152</f>
        <v>3932</v>
      </c>
    </row>
    <row r="152" spans="1:8" ht="15.75">
      <c r="A152" s="199" t="s">
        <v>61</v>
      </c>
      <c r="B152" s="204" t="s">
        <v>102</v>
      </c>
      <c r="C152" s="5" t="s">
        <v>110</v>
      </c>
      <c r="D152" s="9" t="s">
        <v>240</v>
      </c>
      <c r="E152" s="9" t="s">
        <v>19</v>
      </c>
      <c r="F152" s="44"/>
      <c r="G152" s="205">
        <f>'Прил.№4'!H168</f>
        <v>3932</v>
      </c>
      <c r="H152" s="191"/>
    </row>
    <row r="153" spans="1:7" ht="15.75">
      <c r="A153" s="198" t="s">
        <v>111</v>
      </c>
      <c r="B153" s="204"/>
      <c r="C153" s="5"/>
      <c r="D153" s="5"/>
      <c r="E153" s="5"/>
      <c r="F153" s="44"/>
      <c r="G153" s="205"/>
    </row>
    <row r="154" spans="1:7" ht="15.75">
      <c r="A154" s="198" t="s">
        <v>112</v>
      </c>
      <c r="B154" s="204" t="s">
        <v>102</v>
      </c>
      <c r="C154" s="5" t="s">
        <v>110</v>
      </c>
      <c r="D154" s="5" t="s">
        <v>113</v>
      </c>
      <c r="E154" s="9" t="s">
        <v>130</v>
      </c>
      <c r="F154" s="44"/>
      <c r="G154" s="205">
        <f>G156</f>
        <v>1445</v>
      </c>
    </row>
    <row r="155" spans="1:7" ht="15.75">
      <c r="A155" s="198" t="s">
        <v>106</v>
      </c>
      <c r="B155" s="204"/>
      <c r="C155" s="5"/>
      <c r="D155" s="5"/>
      <c r="E155" s="5"/>
      <c r="F155" s="44"/>
      <c r="G155" s="205"/>
    </row>
    <row r="156" spans="1:8" ht="15.75">
      <c r="A156" s="198" t="s">
        <v>107</v>
      </c>
      <c r="B156" s="204" t="s">
        <v>102</v>
      </c>
      <c r="C156" s="5" t="s">
        <v>110</v>
      </c>
      <c r="D156" s="5" t="s">
        <v>113</v>
      </c>
      <c r="E156" s="5" t="s">
        <v>108</v>
      </c>
      <c r="F156" s="44"/>
      <c r="G156" s="205">
        <f>'Прил.№4'!H172</f>
        <v>1445</v>
      </c>
      <c r="H156" s="191"/>
    </row>
    <row r="157" spans="1:7" ht="15.75">
      <c r="A157" s="198" t="s">
        <v>124</v>
      </c>
      <c r="B157" s="204" t="s">
        <v>102</v>
      </c>
      <c r="C157" s="5" t="s">
        <v>125</v>
      </c>
      <c r="D157" s="9" t="s">
        <v>128</v>
      </c>
      <c r="E157" s="9" t="s">
        <v>130</v>
      </c>
      <c r="F157" s="44"/>
      <c r="G157" s="205">
        <f>G158</f>
        <v>5035.5</v>
      </c>
    </row>
    <row r="158" spans="1:7" ht="15.75">
      <c r="A158" s="199" t="s">
        <v>284</v>
      </c>
      <c r="B158" s="204" t="s">
        <v>102</v>
      </c>
      <c r="C158" s="5" t="s">
        <v>125</v>
      </c>
      <c r="D158" s="9" t="s">
        <v>27</v>
      </c>
      <c r="E158" s="9" t="s">
        <v>130</v>
      </c>
      <c r="F158" s="44"/>
      <c r="G158" s="205">
        <f>G159</f>
        <v>5035.5</v>
      </c>
    </row>
    <row r="159" spans="1:8" ht="16.5" thickBot="1">
      <c r="A159" s="199" t="s">
        <v>133</v>
      </c>
      <c r="B159" s="204" t="s">
        <v>102</v>
      </c>
      <c r="C159" s="5" t="s">
        <v>125</v>
      </c>
      <c r="D159" s="9" t="s">
        <v>27</v>
      </c>
      <c r="E159" s="9" t="s">
        <v>135</v>
      </c>
      <c r="F159" s="44"/>
      <c r="G159" s="205">
        <f>'Прил.№4'!H175</f>
        <v>5035.5</v>
      </c>
      <c r="H159" s="191"/>
    </row>
    <row r="160" spans="1:7" ht="16.5" thickBot="1">
      <c r="A160" s="127" t="s">
        <v>5</v>
      </c>
      <c r="B160" s="135" t="s">
        <v>114</v>
      </c>
      <c r="C160" s="65" t="s">
        <v>129</v>
      </c>
      <c r="D160" s="64" t="s">
        <v>128</v>
      </c>
      <c r="E160" s="64" t="s">
        <v>130</v>
      </c>
      <c r="F160" s="105"/>
      <c r="G160" s="180">
        <f>G161+G165</f>
        <v>3730</v>
      </c>
    </row>
    <row r="161" spans="1:7" ht="15.75">
      <c r="A161" s="201" t="s">
        <v>126</v>
      </c>
      <c r="B161" s="209" t="s">
        <v>114</v>
      </c>
      <c r="C161" s="11" t="s">
        <v>127</v>
      </c>
      <c r="D161" s="9" t="s">
        <v>128</v>
      </c>
      <c r="E161" s="9" t="s">
        <v>130</v>
      </c>
      <c r="F161" s="47"/>
      <c r="G161" s="196">
        <f>G162</f>
        <v>486</v>
      </c>
    </row>
    <row r="162" spans="1:7" ht="15.75">
      <c r="A162" s="198" t="s">
        <v>291</v>
      </c>
      <c r="B162" s="204" t="s">
        <v>114</v>
      </c>
      <c r="C162" s="5" t="s">
        <v>127</v>
      </c>
      <c r="D162" s="5" t="s">
        <v>229</v>
      </c>
      <c r="E162" s="9" t="s">
        <v>130</v>
      </c>
      <c r="F162" s="44"/>
      <c r="G162" s="205">
        <f>G164</f>
        <v>486</v>
      </c>
    </row>
    <row r="163" spans="1:7" ht="15.75">
      <c r="A163" s="198" t="s">
        <v>293</v>
      </c>
      <c r="B163" s="204"/>
      <c r="C163" s="5"/>
      <c r="D163" s="5"/>
      <c r="E163" s="9"/>
      <c r="F163" s="44"/>
      <c r="G163" s="205"/>
    </row>
    <row r="164" spans="1:8" ht="15.75">
      <c r="A164" s="198" t="s">
        <v>294</v>
      </c>
      <c r="B164" s="204" t="s">
        <v>114</v>
      </c>
      <c r="C164" s="5" t="s">
        <v>127</v>
      </c>
      <c r="D164" s="5" t="s">
        <v>229</v>
      </c>
      <c r="E164" s="9" t="s">
        <v>292</v>
      </c>
      <c r="F164" s="44"/>
      <c r="G164" s="205">
        <f>'Прил.№4'!H64</f>
        <v>486</v>
      </c>
      <c r="H164" s="191"/>
    </row>
    <row r="165" spans="1:7" ht="15.75">
      <c r="A165" s="201" t="s">
        <v>115</v>
      </c>
      <c r="B165" s="204" t="s">
        <v>114</v>
      </c>
      <c r="C165" s="11" t="s">
        <v>116</v>
      </c>
      <c r="D165" s="5" t="s">
        <v>128</v>
      </c>
      <c r="E165" s="5" t="s">
        <v>130</v>
      </c>
      <c r="F165" s="47"/>
      <c r="G165" s="196">
        <f>G166</f>
        <v>3244</v>
      </c>
    </row>
    <row r="166" spans="1:7" ht="15.75">
      <c r="A166" s="222" t="s">
        <v>321</v>
      </c>
      <c r="B166" s="204" t="s">
        <v>114</v>
      </c>
      <c r="C166" s="5" t="s">
        <v>116</v>
      </c>
      <c r="D166" s="5" t="s">
        <v>118</v>
      </c>
      <c r="E166" s="5" t="s">
        <v>130</v>
      </c>
      <c r="F166" s="44"/>
      <c r="G166" s="205">
        <f>G167</f>
        <v>3244</v>
      </c>
    </row>
    <row r="167" spans="1:8" ht="16.5" thickBot="1">
      <c r="A167" s="199" t="s">
        <v>324</v>
      </c>
      <c r="B167" s="219" t="s">
        <v>114</v>
      </c>
      <c r="C167" s="9" t="s">
        <v>116</v>
      </c>
      <c r="D167" s="9" t="s">
        <v>118</v>
      </c>
      <c r="E167" s="9" t="s">
        <v>326</v>
      </c>
      <c r="F167" s="45"/>
      <c r="G167" s="207">
        <f>'Прил.№4'!H91</f>
        <v>3244</v>
      </c>
      <c r="H167" s="191"/>
    </row>
    <row r="168" spans="1:7" ht="16.5" thickBot="1">
      <c r="A168" s="127" t="s">
        <v>196</v>
      </c>
      <c r="B168" s="208"/>
      <c r="C168" s="14"/>
      <c r="D168" s="14"/>
      <c r="E168" s="14"/>
      <c r="F168" s="217"/>
      <c r="G168" s="180">
        <f>G8+G21+G28+G54+G62+G76+G81+G106+G139+G160</f>
        <v>555129</v>
      </c>
    </row>
  </sheetData>
  <mergeCells count="2">
    <mergeCell ref="A4:G4"/>
    <mergeCell ref="A5:G5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6"/>
  <sheetViews>
    <sheetView workbookViewId="0" topLeftCell="A1">
      <selection activeCell="B3" sqref="B3"/>
    </sheetView>
  </sheetViews>
  <sheetFormatPr defaultColWidth="8.796875" defaultRowHeight="15"/>
  <cols>
    <col min="1" max="1" width="44.69921875" style="0" customWidth="1"/>
    <col min="2" max="2" width="5.19921875" style="1" customWidth="1"/>
    <col min="3" max="3" width="5.59765625" style="1" customWidth="1"/>
    <col min="4" max="4" width="5.3984375" style="1" customWidth="1"/>
    <col min="5" max="5" width="7.8984375" style="1" customWidth="1"/>
    <col min="6" max="6" width="0.1015625" style="1" hidden="1" customWidth="1"/>
    <col min="7" max="7" width="5.59765625" style="0" customWidth="1"/>
    <col min="8" max="8" width="10.19921875" style="0" customWidth="1"/>
  </cols>
  <sheetData>
    <row r="1" ht="15.75">
      <c r="B1" s="1" t="s">
        <v>336</v>
      </c>
    </row>
    <row r="2" ht="15.75">
      <c r="B2" s="1" t="s">
        <v>339</v>
      </c>
    </row>
    <row r="4" spans="1:8" ht="15.75">
      <c r="A4" s="273" t="s">
        <v>329</v>
      </c>
      <c r="B4" s="273"/>
      <c r="C4" s="273"/>
      <c r="D4" s="273"/>
      <c r="E4" s="273"/>
      <c r="F4" s="273"/>
      <c r="G4" s="273"/>
      <c r="H4" s="273"/>
    </row>
    <row r="5" spans="1:6" ht="16.5" thickBot="1">
      <c r="A5" s="2"/>
      <c r="B5" s="3"/>
      <c r="C5" s="3"/>
      <c r="D5" s="3"/>
      <c r="E5" s="3"/>
      <c r="F5" s="3"/>
    </row>
    <row r="6" spans="1:8" ht="15.75">
      <c r="A6" s="39" t="s">
        <v>0</v>
      </c>
      <c r="B6" s="41" t="s">
        <v>152</v>
      </c>
      <c r="C6" s="37" t="s">
        <v>153</v>
      </c>
      <c r="D6" s="37" t="s">
        <v>159</v>
      </c>
      <c r="E6" s="37" t="s">
        <v>157</v>
      </c>
      <c r="F6" s="51"/>
      <c r="G6" s="43" t="s">
        <v>155</v>
      </c>
      <c r="H6" s="43" t="s">
        <v>156</v>
      </c>
    </row>
    <row r="7" spans="1:8" ht="16.5" thickBot="1">
      <c r="A7" s="40"/>
      <c r="B7" s="42"/>
      <c r="C7" s="38"/>
      <c r="D7" s="38" t="s">
        <v>160</v>
      </c>
      <c r="E7" s="38" t="s">
        <v>154</v>
      </c>
      <c r="F7" s="36"/>
      <c r="G7" s="48"/>
      <c r="H7" s="48"/>
    </row>
    <row r="8" spans="1:8" ht="16.5" thickBot="1">
      <c r="A8" s="50" t="s">
        <v>151</v>
      </c>
      <c r="B8" s="57" t="s">
        <v>295</v>
      </c>
      <c r="C8" s="58"/>
      <c r="D8" s="58"/>
      <c r="E8" s="58"/>
      <c r="F8" s="59"/>
      <c r="G8" s="60"/>
      <c r="H8" s="189">
        <f>H9+H23+H37+H60+H16+H45+H55</f>
        <v>78144.5</v>
      </c>
    </row>
    <row r="9" spans="1:8" ht="15.75">
      <c r="A9" s="100" t="s">
        <v>25</v>
      </c>
      <c r="B9" s="101" t="s">
        <v>295</v>
      </c>
      <c r="C9" s="101" t="s">
        <v>26</v>
      </c>
      <c r="D9" s="101"/>
      <c r="E9" s="101"/>
      <c r="F9" s="61"/>
      <c r="G9" s="101"/>
      <c r="H9" s="145">
        <f>H12</f>
        <v>40642.5</v>
      </c>
    </row>
    <row r="10" spans="1:8" ht="15.75">
      <c r="A10" s="20" t="s">
        <v>29</v>
      </c>
      <c r="B10" s="5"/>
      <c r="C10" s="5"/>
      <c r="D10" s="5"/>
      <c r="E10" s="5"/>
      <c r="F10" s="44"/>
      <c r="G10" s="5"/>
      <c r="H10" s="52"/>
    </row>
    <row r="11" spans="1:8" ht="15.75">
      <c r="A11" s="22" t="s">
        <v>30</v>
      </c>
      <c r="B11" s="5"/>
      <c r="C11" s="5"/>
      <c r="D11" s="5"/>
      <c r="E11" s="5"/>
      <c r="F11" s="44"/>
      <c r="G11" s="5"/>
      <c r="H11" s="52"/>
    </row>
    <row r="12" spans="1:8" ht="15.75">
      <c r="A12" s="20" t="s">
        <v>31</v>
      </c>
      <c r="B12" s="12" t="s">
        <v>295</v>
      </c>
      <c r="C12" s="5" t="s">
        <v>26</v>
      </c>
      <c r="D12" s="5" t="s">
        <v>32</v>
      </c>
      <c r="E12" s="5"/>
      <c r="F12" s="44"/>
      <c r="G12" s="5"/>
      <c r="H12" s="52">
        <f>H13</f>
        <v>40642.5</v>
      </c>
    </row>
    <row r="13" spans="1:8" ht="15.75">
      <c r="A13" s="20" t="s">
        <v>28</v>
      </c>
      <c r="B13" s="12" t="s">
        <v>295</v>
      </c>
      <c r="C13" s="5" t="s">
        <v>26</v>
      </c>
      <c r="D13" s="5" t="s">
        <v>32</v>
      </c>
      <c r="E13" s="5" t="s">
        <v>27</v>
      </c>
      <c r="F13" s="44"/>
      <c r="G13" s="5"/>
      <c r="H13" s="52">
        <f>H14+H15</f>
        <v>40642.5</v>
      </c>
    </row>
    <row r="14" spans="1:8" ht="15.75">
      <c r="A14" s="18" t="s">
        <v>133</v>
      </c>
      <c r="B14" s="12" t="s">
        <v>295</v>
      </c>
      <c r="C14" s="5" t="s">
        <v>26</v>
      </c>
      <c r="D14" s="5" t="s">
        <v>32</v>
      </c>
      <c r="E14" s="5" t="s">
        <v>27</v>
      </c>
      <c r="F14" s="44"/>
      <c r="G14" s="54" t="s">
        <v>135</v>
      </c>
      <c r="H14" s="52">
        <f>40361.3-556+21</f>
        <v>39826.3</v>
      </c>
    </row>
    <row r="15" spans="1:8" ht="15.75">
      <c r="A15" s="18" t="s">
        <v>131</v>
      </c>
      <c r="B15" s="12" t="s">
        <v>295</v>
      </c>
      <c r="C15" s="5" t="s">
        <v>26</v>
      </c>
      <c r="D15" s="5" t="s">
        <v>32</v>
      </c>
      <c r="E15" s="5" t="s">
        <v>27</v>
      </c>
      <c r="F15" s="44"/>
      <c r="G15" s="54" t="s">
        <v>132</v>
      </c>
      <c r="H15" s="140">
        <v>816.2</v>
      </c>
    </row>
    <row r="16" spans="1:8" ht="15.75">
      <c r="A16" s="24" t="s">
        <v>243</v>
      </c>
      <c r="B16" s="28" t="s">
        <v>295</v>
      </c>
      <c r="C16" s="28" t="s">
        <v>244</v>
      </c>
      <c r="D16" s="28"/>
      <c r="E16" s="28"/>
      <c r="F16" s="28"/>
      <c r="G16" s="56"/>
      <c r="H16" s="141">
        <f>H17</f>
        <v>230</v>
      </c>
    </row>
    <row r="17" spans="1:8" ht="15.75">
      <c r="A17" s="18" t="s">
        <v>245</v>
      </c>
      <c r="B17" s="11" t="s">
        <v>295</v>
      </c>
      <c r="C17" s="10" t="s">
        <v>244</v>
      </c>
      <c r="D17" s="11" t="s">
        <v>246</v>
      </c>
      <c r="E17" s="11"/>
      <c r="F17" s="47"/>
      <c r="G17" s="190"/>
      <c r="H17" s="148">
        <f>H19</f>
        <v>230</v>
      </c>
    </row>
    <row r="18" spans="1:8" ht="15.75">
      <c r="A18" s="20" t="s">
        <v>247</v>
      </c>
      <c r="B18" s="5"/>
      <c r="C18" s="12"/>
      <c r="D18" s="5"/>
      <c r="E18" s="5"/>
      <c r="F18" s="44"/>
      <c r="G18" s="54"/>
      <c r="H18" s="140"/>
    </row>
    <row r="19" spans="1:8" ht="15.75">
      <c r="A19" s="20" t="s">
        <v>248</v>
      </c>
      <c r="B19" s="5" t="s">
        <v>295</v>
      </c>
      <c r="C19" s="12" t="s">
        <v>244</v>
      </c>
      <c r="D19" s="5" t="s">
        <v>246</v>
      </c>
      <c r="E19" s="5" t="s">
        <v>249</v>
      </c>
      <c r="F19" s="44"/>
      <c r="G19" s="54"/>
      <c r="H19" s="140">
        <f>H21</f>
        <v>230</v>
      </c>
    </row>
    <row r="20" spans="1:8" ht="15.75">
      <c r="A20" s="20" t="s">
        <v>250</v>
      </c>
      <c r="B20" s="5"/>
      <c r="C20" s="12"/>
      <c r="D20" s="5"/>
      <c r="E20" s="5"/>
      <c r="F20" s="44"/>
      <c r="G20" s="54"/>
      <c r="H20" s="140"/>
    </row>
    <row r="21" spans="1:8" ht="15.75">
      <c r="A21" s="20" t="s">
        <v>251</v>
      </c>
      <c r="B21" s="5" t="s">
        <v>295</v>
      </c>
      <c r="C21" s="12" t="s">
        <v>244</v>
      </c>
      <c r="D21" s="5" t="s">
        <v>246</v>
      </c>
      <c r="E21" s="5" t="s">
        <v>249</v>
      </c>
      <c r="F21" s="44"/>
      <c r="G21" s="54" t="s">
        <v>252</v>
      </c>
      <c r="H21" s="140">
        <v>230</v>
      </c>
    </row>
    <row r="22" spans="1:8" ht="15.75">
      <c r="A22" s="24" t="s">
        <v>36</v>
      </c>
      <c r="B22" s="28"/>
      <c r="C22" s="31"/>
      <c r="D22" s="30"/>
      <c r="E22" s="30"/>
      <c r="F22" s="62"/>
      <c r="G22" s="28"/>
      <c r="H22" s="68"/>
    </row>
    <row r="23" spans="1:8" ht="15.75">
      <c r="A23" s="24" t="s">
        <v>37</v>
      </c>
      <c r="B23" s="28" t="s">
        <v>295</v>
      </c>
      <c r="C23" s="29" t="s">
        <v>38</v>
      </c>
      <c r="D23" s="30"/>
      <c r="E23" s="30"/>
      <c r="F23" s="62" t="s">
        <v>2</v>
      </c>
      <c r="G23" s="28"/>
      <c r="H23" s="141">
        <f>H24+H28+H33</f>
        <v>3384</v>
      </c>
    </row>
    <row r="24" spans="1:8" ht="15.75">
      <c r="A24" s="20" t="s">
        <v>39</v>
      </c>
      <c r="B24" s="5" t="s">
        <v>295</v>
      </c>
      <c r="C24" s="12" t="s">
        <v>38</v>
      </c>
      <c r="D24" s="5" t="s">
        <v>40</v>
      </c>
      <c r="E24" s="5"/>
      <c r="F24" s="44"/>
      <c r="G24" s="5"/>
      <c r="H24" s="140">
        <f>H25</f>
        <v>310</v>
      </c>
    </row>
    <row r="25" spans="1:8" ht="15.75">
      <c r="A25" s="20" t="s">
        <v>136</v>
      </c>
      <c r="B25" s="5" t="s">
        <v>295</v>
      </c>
      <c r="C25" s="12" t="s">
        <v>38</v>
      </c>
      <c r="D25" s="5" t="s">
        <v>40</v>
      </c>
      <c r="E25" s="5" t="s">
        <v>137</v>
      </c>
      <c r="F25" s="44"/>
      <c r="G25" s="5"/>
      <c r="H25" s="140">
        <f>H26</f>
        <v>310</v>
      </c>
    </row>
    <row r="26" spans="1:8" ht="15.75">
      <c r="A26" s="20" t="s">
        <v>143</v>
      </c>
      <c r="B26" s="5" t="s">
        <v>295</v>
      </c>
      <c r="C26" s="12" t="s">
        <v>38</v>
      </c>
      <c r="D26" s="5" t="s">
        <v>40</v>
      </c>
      <c r="E26" s="5" t="s">
        <v>137</v>
      </c>
      <c r="F26" s="44"/>
      <c r="G26" s="54" t="s">
        <v>144</v>
      </c>
      <c r="H26" s="140">
        <v>310</v>
      </c>
    </row>
    <row r="27" spans="1:8" ht="15.75">
      <c r="A27" s="20" t="s">
        <v>42</v>
      </c>
      <c r="B27" s="5"/>
      <c r="C27" s="12"/>
      <c r="D27" s="5"/>
      <c r="E27" s="5"/>
      <c r="F27" s="44"/>
      <c r="G27" s="4"/>
      <c r="H27" s="52"/>
    </row>
    <row r="28" spans="1:8" ht="15.75">
      <c r="A28" s="20" t="s">
        <v>43</v>
      </c>
      <c r="B28" s="5" t="s">
        <v>295</v>
      </c>
      <c r="C28" s="12" t="s">
        <v>38</v>
      </c>
      <c r="D28" s="5" t="s">
        <v>44</v>
      </c>
      <c r="E28" s="5"/>
      <c r="F28" s="44"/>
      <c r="G28" s="4"/>
      <c r="H28" s="140">
        <f>H29</f>
        <v>2810</v>
      </c>
    </row>
    <row r="29" spans="1:8" ht="15.75">
      <c r="A29" s="20" t="s">
        <v>45</v>
      </c>
      <c r="B29" s="5" t="s">
        <v>295</v>
      </c>
      <c r="C29" s="12" t="s">
        <v>38</v>
      </c>
      <c r="D29" s="5" t="s">
        <v>44</v>
      </c>
      <c r="E29" s="5" t="s">
        <v>46</v>
      </c>
      <c r="F29" s="44"/>
      <c r="G29" s="4"/>
      <c r="H29" s="140">
        <f>H32</f>
        <v>2810</v>
      </c>
    </row>
    <row r="30" spans="1:8" ht="15.75">
      <c r="A30" s="20" t="s">
        <v>47</v>
      </c>
      <c r="B30" s="5"/>
      <c r="C30" s="12"/>
      <c r="D30" s="5"/>
      <c r="E30" s="5"/>
      <c r="F30" s="44"/>
      <c r="G30" s="4"/>
      <c r="H30" s="52"/>
    </row>
    <row r="31" spans="1:8" ht="15.75">
      <c r="A31" s="20" t="s">
        <v>48</v>
      </c>
      <c r="B31" s="5"/>
      <c r="C31" s="12"/>
      <c r="D31" s="5"/>
      <c r="E31" s="5"/>
      <c r="F31" s="44" t="s">
        <v>4</v>
      </c>
      <c r="G31" s="4"/>
      <c r="H31" s="52"/>
    </row>
    <row r="32" spans="1:8" ht="15.75">
      <c r="A32" s="22" t="s">
        <v>49</v>
      </c>
      <c r="B32" s="9" t="s">
        <v>295</v>
      </c>
      <c r="C32" s="8" t="s">
        <v>38</v>
      </c>
      <c r="D32" s="9" t="s">
        <v>44</v>
      </c>
      <c r="E32" s="9" t="s">
        <v>46</v>
      </c>
      <c r="F32" s="45"/>
      <c r="G32" s="6">
        <v>261</v>
      </c>
      <c r="H32" s="142">
        <v>2810</v>
      </c>
    </row>
    <row r="33" spans="1:8" ht="15.75">
      <c r="A33" s="22" t="s">
        <v>253</v>
      </c>
      <c r="B33" s="9" t="s">
        <v>295</v>
      </c>
      <c r="C33" s="8" t="s">
        <v>38</v>
      </c>
      <c r="D33" s="9" t="s">
        <v>254</v>
      </c>
      <c r="E33" s="9"/>
      <c r="F33" s="45"/>
      <c r="G33" s="6"/>
      <c r="H33" s="140">
        <f>H34</f>
        <v>264</v>
      </c>
    </row>
    <row r="34" spans="1:8" ht="15.75">
      <c r="A34" s="22" t="s">
        <v>255</v>
      </c>
      <c r="B34" s="9" t="s">
        <v>295</v>
      </c>
      <c r="C34" s="8" t="s">
        <v>38</v>
      </c>
      <c r="D34" s="9" t="s">
        <v>254</v>
      </c>
      <c r="E34" s="9" t="s">
        <v>137</v>
      </c>
      <c r="F34" s="45"/>
      <c r="G34" s="6"/>
      <c r="H34" s="140">
        <f>H36</f>
        <v>264</v>
      </c>
    </row>
    <row r="35" spans="1:8" ht="15.75">
      <c r="A35" s="22" t="s">
        <v>256</v>
      </c>
      <c r="B35" s="9"/>
      <c r="C35" s="8"/>
      <c r="D35" s="9"/>
      <c r="E35" s="9"/>
      <c r="F35" s="45"/>
      <c r="G35" s="6"/>
      <c r="H35" s="140"/>
    </row>
    <row r="36" spans="1:8" ht="15.75">
      <c r="A36" s="22" t="s">
        <v>257</v>
      </c>
      <c r="B36" s="9" t="s">
        <v>295</v>
      </c>
      <c r="C36" s="8" t="s">
        <v>38</v>
      </c>
      <c r="D36" s="9" t="s">
        <v>254</v>
      </c>
      <c r="E36" s="9" t="s">
        <v>137</v>
      </c>
      <c r="F36" s="45"/>
      <c r="G36" s="6">
        <v>253</v>
      </c>
      <c r="H36" s="140">
        <v>264</v>
      </c>
    </row>
    <row r="37" spans="1:8" ht="15.75">
      <c r="A37" s="24" t="s">
        <v>165</v>
      </c>
      <c r="B37" s="28" t="s">
        <v>295</v>
      </c>
      <c r="C37" s="28" t="s">
        <v>166</v>
      </c>
      <c r="D37" s="28"/>
      <c r="E37" s="28"/>
      <c r="F37" s="28"/>
      <c r="G37" s="33"/>
      <c r="H37" s="141">
        <f>H41+H38</f>
        <v>1377</v>
      </c>
    </row>
    <row r="38" spans="1:8" ht="15.75">
      <c r="A38" s="18" t="s">
        <v>258</v>
      </c>
      <c r="B38" s="11" t="s">
        <v>295</v>
      </c>
      <c r="C38" s="10" t="s">
        <v>166</v>
      </c>
      <c r="D38" s="11" t="s">
        <v>259</v>
      </c>
      <c r="E38" s="11"/>
      <c r="F38" s="47"/>
      <c r="G38" s="17"/>
      <c r="H38" s="148">
        <f>H39</f>
        <v>1235</v>
      </c>
    </row>
    <row r="39" spans="1:8" ht="15.75">
      <c r="A39" s="18" t="s">
        <v>260</v>
      </c>
      <c r="B39" s="11" t="s">
        <v>295</v>
      </c>
      <c r="C39" s="10" t="s">
        <v>166</v>
      </c>
      <c r="D39" s="11" t="s">
        <v>259</v>
      </c>
      <c r="E39" s="11" t="s">
        <v>261</v>
      </c>
      <c r="F39" s="47"/>
      <c r="G39" s="17"/>
      <c r="H39" s="148">
        <f>H40</f>
        <v>1235</v>
      </c>
    </row>
    <row r="40" spans="1:8" ht="15.75">
      <c r="A40" s="18" t="s">
        <v>262</v>
      </c>
      <c r="B40" s="11" t="s">
        <v>295</v>
      </c>
      <c r="C40" s="10" t="s">
        <v>166</v>
      </c>
      <c r="D40" s="11" t="s">
        <v>259</v>
      </c>
      <c r="E40" s="11" t="s">
        <v>261</v>
      </c>
      <c r="F40" s="47"/>
      <c r="G40" s="17">
        <v>365</v>
      </c>
      <c r="H40" s="148">
        <v>1235</v>
      </c>
    </row>
    <row r="41" spans="1:8" ht="15.75">
      <c r="A41" s="18" t="s">
        <v>167</v>
      </c>
      <c r="B41" s="11" t="s">
        <v>295</v>
      </c>
      <c r="C41" s="10" t="s">
        <v>166</v>
      </c>
      <c r="D41" s="11" t="s">
        <v>168</v>
      </c>
      <c r="E41" s="11"/>
      <c r="F41" s="47"/>
      <c r="G41" s="17"/>
      <c r="H41" s="148">
        <f>H43</f>
        <v>142</v>
      </c>
    </row>
    <row r="42" spans="1:8" ht="15.75">
      <c r="A42" s="20" t="s">
        <v>232</v>
      </c>
      <c r="B42" s="5"/>
      <c r="C42" s="12"/>
      <c r="D42" s="5"/>
      <c r="E42" s="5"/>
      <c r="F42" s="44"/>
      <c r="G42" s="4"/>
      <c r="H42" s="140"/>
    </row>
    <row r="43" spans="1:8" ht="15.75">
      <c r="A43" s="20" t="s">
        <v>233</v>
      </c>
      <c r="B43" s="5" t="s">
        <v>295</v>
      </c>
      <c r="C43" s="12" t="s">
        <v>166</v>
      </c>
      <c r="D43" s="5" t="s">
        <v>168</v>
      </c>
      <c r="E43" s="5" t="s">
        <v>234</v>
      </c>
      <c r="F43" s="44"/>
      <c r="G43" s="4"/>
      <c r="H43" s="140">
        <f>H44</f>
        <v>142</v>
      </c>
    </row>
    <row r="44" spans="1:8" ht="15.75">
      <c r="A44" s="20" t="s">
        <v>235</v>
      </c>
      <c r="B44" s="5" t="s">
        <v>295</v>
      </c>
      <c r="C44" s="12" t="s">
        <v>166</v>
      </c>
      <c r="D44" s="5" t="s">
        <v>168</v>
      </c>
      <c r="E44" s="5" t="s">
        <v>234</v>
      </c>
      <c r="F44" s="44"/>
      <c r="G44" s="4">
        <v>216</v>
      </c>
      <c r="H44" s="140">
        <v>142</v>
      </c>
    </row>
    <row r="45" spans="1:8" s="165" customFormat="1" ht="15.75">
      <c r="A45" s="24" t="s">
        <v>51</v>
      </c>
      <c r="B45" s="28" t="s">
        <v>295</v>
      </c>
      <c r="C45" s="29" t="s">
        <v>52</v>
      </c>
      <c r="D45" s="28"/>
      <c r="E45" s="28"/>
      <c r="F45" s="62"/>
      <c r="G45" s="33"/>
      <c r="H45" s="141">
        <f>H46+H50</f>
        <v>28528</v>
      </c>
    </row>
    <row r="46" spans="1:8" ht="15.75">
      <c r="A46" s="20" t="s">
        <v>175</v>
      </c>
      <c r="B46" s="5" t="s">
        <v>295</v>
      </c>
      <c r="C46" s="12" t="s">
        <v>52</v>
      </c>
      <c r="D46" s="5" t="s">
        <v>53</v>
      </c>
      <c r="E46" s="5"/>
      <c r="F46" s="44"/>
      <c r="G46" s="4"/>
      <c r="H46" s="140">
        <f>H47</f>
        <v>13321</v>
      </c>
    </row>
    <row r="47" spans="1:8" ht="15.75">
      <c r="A47" s="20" t="s">
        <v>296</v>
      </c>
      <c r="B47" s="5" t="s">
        <v>295</v>
      </c>
      <c r="C47" s="12" t="s">
        <v>52</v>
      </c>
      <c r="D47" s="5" t="s">
        <v>53</v>
      </c>
      <c r="E47" s="5" t="s">
        <v>55</v>
      </c>
      <c r="F47" s="44"/>
      <c r="G47" s="4"/>
      <c r="H47" s="140">
        <f>H49</f>
        <v>13321</v>
      </c>
    </row>
    <row r="48" spans="1:8" ht="15.75">
      <c r="A48" s="20" t="s">
        <v>297</v>
      </c>
      <c r="B48" s="5"/>
      <c r="C48" s="12"/>
      <c r="D48" s="5"/>
      <c r="E48" s="5"/>
      <c r="F48" s="44"/>
      <c r="G48" s="4"/>
      <c r="H48" s="140"/>
    </row>
    <row r="49" spans="1:8" ht="15.75">
      <c r="A49" s="20" t="s">
        <v>298</v>
      </c>
      <c r="B49" s="5" t="s">
        <v>295</v>
      </c>
      <c r="C49" s="12" t="s">
        <v>52</v>
      </c>
      <c r="D49" s="5" t="s">
        <v>53</v>
      </c>
      <c r="E49" s="5" t="s">
        <v>55</v>
      </c>
      <c r="F49" s="44"/>
      <c r="G49" s="4">
        <v>410</v>
      </c>
      <c r="H49" s="140">
        <f>9000+4321</f>
        <v>13321</v>
      </c>
    </row>
    <row r="50" spans="1:8" ht="15.75">
      <c r="A50" s="20" t="s">
        <v>3</v>
      </c>
      <c r="B50" s="5" t="s">
        <v>295</v>
      </c>
      <c r="C50" s="12" t="s">
        <v>52</v>
      </c>
      <c r="D50" s="5" t="s">
        <v>56</v>
      </c>
      <c r="E50" s="5"/>
      <c r="F50" s="44"/>
      <c r="G50" s="4"/>
      <c r="H50" s="140">
        <f>H51</f>
        <v>15207</v>
      </c>
    </row>
    <row r="51" spans="1:8" ht="15.75">
      <c r="A51" s="20" t="s">
        <v>299</v>
      </c>
      <c r="B51" s="5" t="s">
        <v>295</v>
      </c>
      <c r="C51" s="12" t="s">
        <v>52</v>
      </c>
      <c r="D51" s="5" t="s">
        <v>56</v>
      </c>
      <c r="E51" s="5" t="s">
        <v>211</v>
      </c>
      <c r="F51" s="44"/>
      <c r="G51" s="4"/>
      <c r="H51" s="140">
        <f>H53</f>
        <v>15207</v>
      </c>
    </row>
    <row r="52" spans="1:8" ht="15.75">
      <c r="A52" s="20" t="s">
        <v>169</v>
      </c>
      <c r="B52" s="5"/>
      <c r="C52" s="12"/>
      <c r="D52" s="5"/>
      <c r="E52" s="5"/>
      <c r="F52" s="44"/>
      <c r="G52" s="4"/>
      <c r="H52" s="140"/>
    </row>
    <row r="53" spans="1:8" ht="15.75">
      <c r="A53" s="20" t="s">
        <v>170</v>
      </c>
      <c r="B53" s="5" t="s">
        <v>295</v>
      </c>
      <c r="C53" s="12" t="s">
        <v>52</v>
      </c>
      <c r="D53" s="5" t="s">
        <v>56</v>
      </c>
      <c r="E53" s="5" t="s">
        <v>211</v>
      </c>
      <c r="F53" s="44"/>
      <c r="G53" s="4">
        <v>412</v>
      </c>
      <c r="H53" s="140">
        <v>15207</v>
      </c>
    </row>
    <row r="54" spans="1:8" ht="15.75">
      <c r="A54" s="24" t="s">
        <v>77</v>
      </c>
      <c r="B54" s="5"/>
      <c r="C54" s="12"/>
      <c r="D54" s="5"/>
      <c r="E54" s="5"/>
      <c r="F54" s="44"/>
      <c r="G54" s="4"/>
      <c r="H54" s="140"/>
    </row>
    <row r="55" spans="1:8" ht="15.75">
      <c r="A55" s="24" t="s">
        <v>91</v>
      </c>
      <c r="B55" s="5" t="s">
        <v>295</v>
      </c>
      <c r="C55" s="12" t="s">
        <v>84</v>
      </c>
      <c r="D55" s="5"/>
      <c r="E55" s="5"/>
      <c r="F55" s="44"/>
      <c r="G55" s="4"/>
      <c r="H55" s="140">
        <f>H56</f>
        <v>3497</v>
      </c>
    </row>
    <row r="56" spans="1:8" ht="15.75">
      <c r="A56" s="20" t="s">
        <v>20</v>
      </c>
      <c r="B56" s="5" t="s">
        <v>295</v>
      </c>
      <c r="C56" s="12" t="s">
        <v>84</v>
      </c>
      <c r="D56" s="5" t="s">
        <v>96</v>
      </c>
      <c r="E56" s="5"/>
      <c r="F56" s="44"/>
      <c r="G56" s="4"/>
      <c r="H56" s="140">
        <f>H57</f>
        <v>3497</v>
      </c>
    </row>
    <row r="57" spans="1:8" ht="15.75">
      <c r="A57" s="20" t="s">
        <v>300</v>
      </c>
      <c r="B57" s="5" t="s">
        <v>295</v>
      </c>
      <c r="C57" s="12" t="s">
        <v>84</v>
      </c>
      <c r="D57" s="5" t="s">
        <v>96</v>
      </c>
      <c r="E57" s="5" t="s">
        <v>280</v>
      </c>
      <c r="F57" s="44"/>
      <c r="G57" s="4"/>
      <c r="H57" s="140">
        <f>H59</f>
        <v>3497</v>
      </c>
    </row>
    <row r="58" spans="1:8" ht="15.75">
      <c r="A58" s="20" t="s">
        <v>301</v>
      </c>
      <c r="B58" s="5"/>
      <c r="C58" s="12"/>
      <c r="D58" s="5"/>
      <c r="E58" s="5"/>
      <c r="F58" s="44"/>
      <c r="G58" s="4"/>
      <c r="H58" s="140"/>
    </row>
    <row r="59" spans="1:8" ht="15.75">
      <c r="A59" s="20" t="s">
        <v>302</v>
      </c>
      <c r="B59" s="5" t="s">
        <v>295</v>
      </c>
      <c r="C59" s="12" t="s">
        <v>84</v>
      </c>
      <c r="D59" s="5" t="s">
        <v>96</v>
      </c>
      <c r="E59" s="5" t="s">
        <v>280</v>
      </c>
      <c r="F59" s="44"/>
      <c r="G59" s="4">
        <v>453</v>
      </c>
      <c r="H59" s="140">
        <v>3497</v>
      </c>
    </row>
    <row r="60" spans="1:8" ht="15.75">
      <c r="A60" s="24" t="s">
        <v>5</v>
      </c>
      <c r="B60" s="28" t="s">
        <v>295</v>
      </c>
      <c r="C60" s="29" t="s">
        <v>114</v>
      </c>
      <c r="D60" s="28"/>
      <c r="E60" s="28"/>
      <c r="F60" s="62"/>
      <c r="G60" s="33"/>
      <c r="H60" s="141">
        <f>H61</f>
        <v>486</v>
      </c>
    </row>
    <row r="61" spans="1:8" ht="15.75">
      <c r="A61" s="20" t="s">
        <v>126</v>
      </c>
      <c r="B61" s="5" t="s">
        <v>295</v>
      </c>
      <c r="C61" s="12" t="s">
        <v>114</v>
      </c>
      <c r="D61" s="5" t="s">
        <v>127</v>
      </c>
      <c r="E61" s="5"/>
      <c r="F61" s="44"/>
      <c r="G61" s="4"/>
      <c r="H61" s="140">
        <f>H62</f>
        <v>486</v>
      </c>
    </row>
    <row r="62" spans="1:8" ht="15.75">
      <c r="A62" s="20" t="s">
        <v>228</v>
      </c>
      <c r="B62" s="5" t="s">
        <v>295</v>
      </c>
      <c r="C62" s="12" t="s">
        <v>114</v>
      </c>
      <c r="D62" s="5" t="s">
        <v>127</v>
      </c>
      <c r="E62" s="5" t="s">
        <v>229</v>
      </c>
      <c r="F62" s="44"/>
      <c r="G62" s="4"/>
      <c r="H62" s="140">
        <f>H64</f>
        <v>486</v>
      </c>
    </row>
    <row r="63" spans="1:8" ht="15.75">
      <c r="A63" s="20" t="s">
        <v>230</v>
      </c>
      <c r="B63" s="5"/>
      <c r="C63" s="12"/>
      <c r="D63" s="5"/>
      <c r="E63" s="5"/>
      <c r="F63" s="44"/>
      <c r="G63" s="4"/>
      <c r="H63" s="140"/>
    </row>
    <row r="64" spans="1:8" ht="16.5" thickBot="1">
      <c r="A64" s="20" t="s">
        <v>231</v>
      </c>
      <c r="B64" s="5" t="s">
        <v>295</v>
      </c>
      <c r="C64" s="12" t="s">
        <v>114</v>
      </c>
      <c r="D64" s="5" t="s">
        <v>127</v>
      </c>
      <c r="E64" s="5" t="s">
        <v>229</v>
      </c>
      <c r="F64" s="44"/>
      <c r="G64" s="4">
        <v>714</v>
      </c>
      <c r="H64" s="140">
        <v>486</v>
      </c>
    </row>
    <row r="65" spans="1:8" ht="16.5" thickBot="1">
      <c r="A65" s="63" t="s">
        <v>171</v>
      </c>
      <c r="B65" s="64" t="s">
        <v>158</v>
      </c>
      <c r="C65" s="94"/>
      <c r="D65" s="95"/>
      <c r="E65" s="64"/>
      <c r="F65" s="66"/>
      <c r="G65" s="13"/>
      <c r="H65" s="143">
        <f>H66+H87</f>
        <v>235564.4</v>
      </c>
    </row>
    <row r="66" spans="1:8" ht="15.75">
      <c r="A66" s="24" t="s">
        <v>6</v>
      </c>
      <c r="B66" s="28" t="s">
        <v>158</v>
      </c>
      <c r="C66" s="29" t="s">
        <v>58</v>
      </c>
      <c r="D66" s="28"/>
      <c r="E66" s="28"/>
      <c r="F66" s="62"/>
      <c r="G66" s="33"/>
      <c r="H66" s="141">
        <f>H67+H70+H77+H81</f>
        <v>232320.4</v>
      </c>
    </row>
    <row r="67" spans="1:8" ht="15.75">
      <c r="A67" s="20" t="s">
        <v>7</v>
      </c>
      <c r="B67" s="5" t="s">
        <v>158</v>
      </c>
      <c r="C67" s="12" t="s">
        <v>58</v>
      </c>
      <c r="D67" s="5" t="s">
        <v>59</v>
      </c>
      <c r="E67" s="5"/>
      <c r="F67" s="44"/>
      <c r="G67" s="4"/>
      <c r="H67" s="52">
        <f>H68</f>
        <v>66749.4</v>
      </c>
    </row>
    <row r="68" spans="1:8" ht="15.75">
      <c r="A68" s="20" t="s">
        <v>8</v>
      </c>
      <c r="B68" s="5" t="s">
        <v>158</v>
      </c>
      <c r="C68" s="12" t="s">
        <v>58</v>
      </c>
      <c r="D68" s="5" t="s">
        <v>59</v>
      </c>
      <c r="E68" s="5" t="s">
        <v>60</v>
      </c>
      <c r="F68" s="44"/>
      <c r="G68" s="4"/>
      <c r="H68" s="52">
        <f>H69</f>
        <v>66749.4</v>
      </c>
    </row>
    <row r="69" spans="1:8" ht="15.75">
      <c r="A69" s="22" t="s">
        <v>61</v>
      </c>
      <c r="B69" s="9" t="s">
        <v>158</v>
      </c>
      <c r="C69" s="8" t="s">
        <v>58</v>
      </c>
      <c r="D69" s="9" t="s">
        <v>59</v>
      </c>
      <c r="E69" s="9" t="s">
        <v>60</v>
      </c>
      <c r="F69" s="45"/>
      <c r="G69" s="4">
        <v>327</v>
      </c>
      <c r="H69" s="52">
        <f>64990.7+1553.7+205</f>
        <v>66749.4</v>
      </c>
    </row>
    <row r="70" spans="1:8" ht="15.75">
      <c r="A70" s="22" t="s">
        <v>9</v>
      </c>
      <c r="B70" s="9" t="s">
        <v>158</v>
      </c>
      <c r="C70" s="8" t="s">
        <v>58</v>
      </c>
      <c r="D70" s="9" t="s">
        <v>62</v>
      </c>
      <c r="E70" s="9"/>
      <c r="F70" s="45"/>
      <c r="G70" s="4"/>
      <c r="H70" s="52">
        <f>H72+H74+H76</f>
        <v>153768.8</v>
      </c>
    </row>
    <row r="71" spans="1:8" ht="15.75">
      <c r="A71" s="22" t="s">
        <v>63</v>
      </c>
      <c r="B71" s="9"/>
      <c r="C71" s="8"/>
      <c r="D71" s="9"/>
      <c r="E71" s="9"/>
      <c r="F71" s="45"/>
      <c r="G71" s="4"/>
      <c r="H71" s="52"/>
    </row>
    <row r="72" spans="1:8" ht="15.75">
      <c r="A72" s="22" t="s">
        <v>64</v>
      </c>
      <c r="B72" s="9" t="s">
        <v>158</v>
      </c>
      <c r="C72" s="8" t="s">
        <v>58</v>
      </c>
      <c r="D72" s="9" t="s">
        <v>62</v>
      </c>
      <c r="E72" s="9" t="s">
        <v>65</v>
      </c>
      <c r="F72" s="45"/>
      <c r="G72" s="6"/>
      <c r="H72" s="52">
        <f>H73</f>
        <v>136801.19999999998</v>
      </c>
    </row>
    <row r="73" spans="1:8" ht="15.75">
      <c r="A73" s="20" t="s">
        <v>61</v>
      </c>
      <c r="B73" s="5" t="s">
        <v>158</v>
      </c>
      <c r="C73" s="5" t="s">
        <v>58</v>
      </c>
      <c r="D73" s="5" t="s">
        <v>62</v>
      </c>
      <c r="E73" s="5" t="s">
        <v>65</v>
      </c>
      <c r="F73" s="5"/>
      <c r="G73" s="4">
        <v>327</v>
      </c>
      <c r="H73" s="52">
        <f>119798.4+15932.8+250+820</f>
        <v>136801.19999999998</v>
      </c>
    </row>
    <row r="74" spans="1:8" ht="15.75">
      <c r="A74" s="25" t="s">
        <v>73</v>
      </c>
      <c r="B74" s="26" t="s">
        <v>158</v>
      </c>
      <c r="C74" s="32" t="s">
        <v>58</v>
      </c>
      <c r="D74" s="26" t="s">
        <v>62</v>
      </c>
      <c r="E74" s="26" t="s">
        <v>74</v>
      </c>
      <c r="F74" s="46"/>
      <c r="G74" s="17"/>
      <c r="H74" s="52">
        <f>H75</f>
        <v>16448.6</v>
      </c>
    </row>
    <row r="75" spans="1:8" ht="15.75">
      <c r="A75" s="22" t="s">
        <v>61</v>
      </c>
      <c r="B75" s="9" t="s">
        <v>158</v>
      </c>
      <c r="C75" s="8" t="s">
        <v>58</v>
      </c>
      <c r="D75" s="9" t="s">
        <v>62</v>
      </c>
      <c r="E75" s="9" t="s">
        <v>74</v>
      </c>
      <c r="F75" s="46"/>
      <c r="G75" s="4">
        <v>327</v>
      </c>
      <c r="H75" s="52">
        <f>16298.6+150</f>
        <v>16448.6</v>
      </c>
    </row>
    <row r="76" spans="1:8" ht="15.75">
      <c r="A76" s="22" t="s">
        <v>237</v>
      </c>
      <c r="B76" s="9" t="s">
        <v>158</v>
      </c>
      <c r="C76" s="8" t="s">
        <v>58</v>
      </c>
      <c r="D76" s="9" t="s">
        <v>62</v>
      </c>
      <c r="E76" s="9" t="s">
        <v>238</v>
      </c>
      <c r="F76" s="46"/>
      <c r="G76" s="4">
        <v>327</v>
      </c>
      <c r="H76" s="140">
        <v>519</v>
      </c>
    </row>
    <row r="77" spans="1:8" ht="15.75">
      <c r="A77" s="20" t="s">
        <v>66</v>
      </c>
      <c r="B77" s="5" t="s">
        <v>158</v>
      </c>
      <c r="C77" s="5" t="s">
        <v>58</v>
      </c>
      <c r="D77" s="5" t="s">
        <v>67</v>
      </c>
      <c r="E77" s="5"/>
      <c r="F77" s="44"/>
      <c r="G77" s="4"/>
      <c r="H77" s="140">
        <f>H79</f>
        <v>1357</v>
      </c>
    </row>
    <row r="78" spans="1:8" ht="15.75">
      <c r="A78" s="20" t="s">
        <v>68</v>
      </c>
      <c r="B78" s="5"/>
      <c r="C78" s="12"/>
      <c r="D78" s="5"/>
      <c r="E78" s="5"/>
      <c r="F78" s="44"/>
      <c r="G78" s="4"/>
      <c r="H78" s="140"/>
    </row>
    <row r="79" spans="1:8" ht="15.75">
      <c r="A79" s="20" t="s">
        <v>69</v>
      </c>
      <c r="B79" s="5" t="s">
        <v>158</v>
      </c>
      <c r="C79" s="12" t="s">
        <v>58</v>
      </c>
      <c r="D79" s="5" t="s">
        <v>67</v>
      </c>
      <c r="E79" s="5" t="s">
        <v>70</v>
      </c>
      <c r="F79" s="44"/>
      <c r="G79" s="4"/>
      <c r="H79" s="140">
        <f>H80</f>
        <v>1357</v>
      </c>
    </row>
    <row r="80" spans="1:8" ht="15.75">
      <c r="A80" s="20" t="s">
        <v>71</v>
      </c>
      <c r="B80" s="5" t="s">
        <v>158</v>
      </c>
      <c r="C80" s="12" t="s">
        <v>58</v>
      </c>
      <c r="D80" s="5" t="s">
        <v>67</v>
      </c>
      <c r="E80" s="5" t="s">
        <v>70</v>
      </c>
      <c r="F80" s="44"/>
      <c r="G80" s="4">
        <v>452</v>
      </c>
      <c r="H80" s="140">
        <v>1357</v>
      </c>
    </row>
    <row r="81" spans="1:8" ht="15.75">
      <c r="A81" s="20" t="s">
        <v>75</v>
      </c>
      <c r="B81" s="5" t="s">
        <v>158</v>
      </c>
      <c r="C81" s="12" t="s">
        <v>58</v>
      </c>
      <c r="D81" s="5" t="s">
        <v>76</v>
      </c>
      <c r="E81" s="5"/>
      <c r="F81" s="44"/>
      <c r="G81" s="4"/>
      <c r="H81" s="140">
        <f>H85+H82</f>
        <v>10445.2</v>
      </c>
    </row>
    <row r="82" spans="1:8" ht="15.75">
      <c r="A82" s="20" t="s">
        <v>28</v>
      </c>
      <c r="B82" s="5" t="s">
        <v>158</v>
      </c>
      <c r="C82" s="12" t="s">
        <v>58</v>
      </c>
      <c r="D82" s="5" t="s">
        <v>76</v>
      </c>
      <c r="E82" s="5" t="s">
        <v>27</v>
      </c>
      <c r="F82" s="44"/>
      <c r="G82" s="4"/>
      <c r="H82" s="140">
        <f>H83</f>
        <v>5340.5</v>
      </c>
    </row>
    <row r="83" spans="1:8" ht="15.75">
      <c r="A83" s="18" t="s">
        <v>133</v>
      </c>
      <c r="B83" s="5" t="s">
        <v>158</v>
      </c>
      <c r="C83" s="12" t="s">
        <v>58</v>
      </c>
      <c r="D83" s="5" t="s">
        <v>76</v>
      </c>
      <c r="E83" s="5" t="s">
        <v>27</v>
      </c>
      <c r="F83" s="44"/>
      <c r="G83" s="54" t="s">
        <v>135</v>
      </c>
      <c r="H83" s="140">
        <v>5340.5</v>
      </c>
    </row>
    <row r="84" spans="1:8" ht="15.75">
      <c r="A84" s="22" t="s">
        <v>99</v>
      </c>
      <c r="B84" s="5"/>
      <c r="C84" s="12"/>
      <c r="D84" s="5"/>
      <c r="E84" s="5"/>
      <c r="F84" s="44"/>
      <c r="G84" s="4"/>
      <c r="H84" s="140"/>
    </row>
    <row r="85" spans="1:8" ht="15.75">
      <c r="A85" s="22" t="s">
        <v>100</v>
      </c>
      <c r="B85" s="5" t="s">
        <v>158</v>
      </c>
      <c r="C85" s="12" t="s">
        <v>58</v>
      </c>
      <c r="D85" s="5" t="s">
        <v>76</v>
      </c>
      <c r="E85" s="5" t="s">
        <v>95</v>
      </c>
      <c r="F85" s="44"/>
      <c r="G85" s="4"/>
      <c r="H85" s="140">
        <f>H86</f>
        <v>5104.7</v>
      </c>
    </row>
    <row r="86" spans="1:8" ht="15.75">
      <c r="A86" s="22" t="s">
        <v>61</v>
      </c>
      <c r="B86" s="5" t="s">
        <v>158</v>
      </c>
      <c r="C86" s="12" t="s">
        <v>58</v>
      </c>
      <c r="D86" s="5" t="s">
        <v>76</v>
      </c>
      <c r="E86" s="5" t="s">
        <v>95</v>
      </c>
      <c r="F86" s="44"/>
      <c r="G86" s="4">
        <v>327</v>
      </c>
      <c r="H86" s="140">
        <f>4596+508.7</f>
        <v>5104.7</v>
      </c>
    </row>
    <row r="87" spans="1:8" ht="15.75">
      <c r="A87" s="24" t="s">
        <v>5</v>
      </c>
      <c r="B87" s="28" t="s">
        <v>158</v>
      </c>
      <c r="C87" s="29" t="s">
        <v>114</v>
      </c>
      <c r="D87" s="28"/>
      <c r="E87" s="28"/>
      <c r="F87" s="62"/>
      <c r="G87" s="33"/>
      <c r="H87" s="141">
        <f>H88</f>
        <v>3244</v>
      </c>
    </row>
    <row r="88" spans="1:8" ht="15.75">
      <c r="A88" s="20" t="s">
        <v>115</v>
      </c>
      <c r="B88" s="5" t="s">
        <v>158</v>
      </c>
      <c r="C88" s="12" t="s">
        <v>114</v>
      </c>
      <c r="D88" s="5" t="s">
        <v>116</v>
      </c>
      <c r="E88" s="5"/>
      <c r="F88" s="44"/>
      <c r="G88" s="4"/>
      <c r="H88" s="140">
        <f>H90</f>
        <v>3244</v>
      </c>
    </row>
    <row r="89" spans="1:8" ht="15.75">
      <c r="A89" s="20" t="s">
        <v>150</v>
      </c>
      <c r="B89" s="5"/>
      <c r="C89" s="12"/>
      <c r="D89" s="5"/>
      <c r="E89" s="5"/>
      <c r="F89" s="44"/>
      <c r="G89" s="4"/>
      <c r="H89" s="140"/>
    </row>
    <row r="90" spans="1:8" ht="15.75">
      <c r="A90" s="20" t="s">
        <v>117</v>
      </c>
      <c r="B90" s="5" t="s">
        <v>158</v>
      </c>
      <c r="C90" s="12" t="s">
        <v>114</v>
      </c>
      <c r="D90" s="5" t="s">
        <v>116</v>
      </c>
      <c r="E90" s="5" t="s">
        <v>118</v>
      </c>
      <c r="F90" s="44"/>
      <c r="G90" s="4"/>
      <c r="H90" s="140">
        <f>H91</f>
        <v>3244</v>
      </c>
    </row>
    <row r="91" spans="1:8" ht="16.5" thickBot="1">
      <c r="A91" s="20" t="s">
        <v>236</v>
      </c>
      <c r="B91" s="5" t="s">
        <v>158</v>
      </c>
      <c r="C91" s="12" t="s">
        <v>114</v>
      </c>
      <c r="D91" s="5" t="s">
        <v>116</v>
      </c>
      <c r="E91" s="5" t="s">
        <v>118</v>
      </c>
      <c r="F91" s="44"/>
      <c r="G91" s="4">
        <v>755</v>
      </c>
      <c r="H91" s="142">
        <v>3244</v>
      </c>
    </row>
    <row r="92" spans="1:8" ht="16.5" thickBot="1">
      <c r="A92" s="63" t="s">
        <v>173</v>
      </c>
      <c r="B92" s="64" t="s">
        <v>172</v>
      </c>
      <c r="C92" s="65"/>
      <c r="D92" s="64"/>
      <c r="E92" s="64"/>
      <c r="F92" s="66"/>
      <c r="G92" s="69"/>
      <c r="H92" s="143">
        <f>H93+H98</f>
        <v>43046.3</v>
      </c>
    </row>
    <row r="93" spans="1:8" ht="15.75">
      <c r="A93" s="24" t="s">
        <v>6</v>
      </c>
      <c r="B93" s="28" t="s">
        <v>172</v>
      </c>
      <c r="C93" s="29" t="s">
        <v>58</v>
      </c>
      <c r="D93" s="28"/>
      <c r="E93" s="28"/>
      <c r="F93" s="62"/>
      <c r="G93" s="33"/>
      <c r="H93" s="141">
        <f>H94</f>
        <v>11705.5</v>
      </c>
    </row>
    <row r="94" spans="1:8" ht="15.75">
      <c r="A94" s="22" t="s">
        <v>9</v>
      </c>
      <c r="B94" s="9" t="s">
        <v>172</v>
      </c>
      <c r="C94" s="8" t="s">
        <v>58</v>
      </c>
      <c r="D94" s="9" t="s">
        <v>62</v>
      </c>
      <c r="E94" s="9"/>
      <c r="F94" s="44"/>
      <c r="G94" s="55"/>
      <c r="H94" s="140">
        <f>H95</f>
        <v>11705.5</v>
      </c>
    </row>
    <row r="95" spans="1:8" ht="15.75">
      <c r="A95" s="25" t="s">
        <v>73</v>
      </c>
      <c r="B95" s="26" t="s">
        <v>172</v>
      </c>
      <c r="C95" s="32" t="s">
        <v>58</v>
      </c>
      <c r="D95" s="26" t="s">
        <v>62</v>
      </c>
      <c r="E95" s="26" t="s">
        <v>74</v>
      </c>
      <c r="F95" s="46"/>
      <c r="G95" s="4"/>
      <c r="H95" s="140">
        <f>H96</f>
        <v>11705.5</v>
      </c>
    </row>
    <row r="96" spans="1:8" ht="15.75">
      <c r="A96" s="22" t="s">
        <v>61</v>
      </c>
      <c r="B96" s="9" t="s">
        <v>172</v>
      </c>
      <c r="C96" s="8" t="s">
        <v>58</v>
      </c>
      <c r="D96" s="9" t="s">
        <v>62</v>
      </c>
      <c r="E96" s="9" t="s">
        <v>74</v>
      </c>
      <c r="F96" s="46"/>
      <c r="G96" s="4">
        <v>327</v>
      </c>
      <c r="H96" s="140">
        <f>11660.5+45</f>
        <v>11705.5</v>
      </c>
    </row>
    <row r="97" spans="1:8" ht="15.75">
      <c r="A97" s="24" t="s">
        <v>77</v>
      </c>
      <c r="B97" s="28"/>
      <c r="C97" s="29"/>
      <c r="D97" s="28"/>
      <c r="E97" s="28"/>
      <c r="F97" s="62"/>
      <c r="G97" s="33"/>
      <c r="H97" s="141"/>
    </row>
    <row r="98" spans="1:8" ht="15.75">
      <c r="A98" s="24" t="s">
        <v>78</v>
      </c>
      <c r="B98" s="28" t="s">
        <v>172</v>
      </c>
      <c r="C98" s="29" t="s">
        <v>84</v>
      </c>
      <c r="D98" s="28"/>
      <c r="E98" s="28"/>
      <c r="F98" s="62"/>
      <c r="G98" s="33"/>
      <c r="H98" s="141">
        <f>H99+H115</f>
        <v>31340.800000000003</v>
      </c>
    </row>
    <row r="99" spans="1:8" ht="15.75">
      <c r="A99" s="20" t="s">
        <v>79</v>
      </c>
      <c r="B99" s="5" t="s">
        <v>172</v>
      </c>
      <c r="C99" s="12" t="s">
        <v>84</v>
      </c>
      <c r="D99" s="5" t="s">
        <v>80</v>
      </c>
      <c r="E99" s="5"/>
      <c r="F99" s="44"/>
      <c r="G99" s="4"/>
      <c r="H99" s="140">
        <f>H101+H103+H105+H108+H111</f>
        <v>27332.9</v>
      </c>
    </row>
    <row r="100" spans="1:8" ht="15.75">
      <c r="A100" s="20" t="s">
        <v>81</v>
      </c>
      <c r="B100" s="5"/>
      <c r="C100" s="12"/>
      <c r="D100" s="5"/>
      <c r="E100" s="5"/>
      <c r="F100" s="44"/>
      <c r="G100" s="4"/>
      <c r="H100" s="140"/>
    </row>
    <row r="101" spans="1:8" ht="15.75">
      <c r="A101" s="20" t="s">
        <v>82</v>
      </c>
      <c r="B101" s="5" t="s">
        <v>172</v>
      </c>
      <c r="C101" s="12" t="s">
        <v>84</v>
      </c>
      <c r="D101" s="5" t="s">
        <v>80</v>
      </c>
      <c r="E101" s="5" t="s">
        <v>83</v>
      </c>
      <c r="F101" s="44"/>
      <c r="G101" s="4"/>
      <c r="H101" s="140">
        <f>H102</f>
        <v>12311.8</v>
      </c>
    </row>
    <row r="102" spans="1:8" ht="15.75">
      <c r="A102" s="22" t="s">
        <v>61</v>
      </c>
      <c r="B102" s="5" t="s">
        <v>172</v>
      </c>
      <c r="C102" s="12" t="s">
        <v>84</v>
      </c>
      <c r="D102" s="5" t="s">
        <v>80</v>
      </c>
      <c r="E102" s="5" t="s">
        <v>83</v>
      </c>
      <c r="F102" s="44"/>
      <c r="G102" s="4">
        <v>327</v>
      </c>
      <c r="H102" s="140">
        <v>12311.8</v>
      </c>
    </row>
    <row r="103" spans="1:8" ht="15.75">
      <c r="A103" s="20" t="s">
        <v>15</v>
      </c>
      <c r="B103" s="5" t="s">
        <v>172</v>
      </c>
      <c r="C103" s="12" t="s">
        <v>84</v>
      </c>
      <c r="D103" s="5" t="s">
        <v>80</v>
      </c>
      <c r="E103" s="5" t="s">
        <v>85</v>
      </c>
      <c r="F103" s="44"/>
      <c r="G103" s="4"/>
      <c r="H103" s="140">
        <f>H104</f>
        <v>1824.1</v>
      </c>
    </row>
    <row r="104" spans="1:8" ht="15.75">
      <c r="A104" s="22" t="s">
        <v>61</v>
      </c>
      <c r="B104" s="5" t="s">
        <v>172</v>
      </c>
      <c r="C104" s="12" t="s">
        <v>84</v>
      </c>
      <c r="D104" s="5" t="s">
        <v>80</v>
      </c>
      <c r="E104" s="5" t="s">
        <v>85</v>
      </c>
      <c r="F104" s="44"/>
      <c r="G104" s="4">
        <v>327</v>
      </c>
      <c r="H104" s="140">
        <v>1824.1</v>
      </c>
    </row>
    <row r="105" spans="1:8" ht="15.75">
      <c r="A105" s="20" t="s">
        <v>16</v>
      </c>
      <c r="B105" s="5" t="s">
        <v>172</v>
      </c>
      <c r="C105" s="12" t="s">
        <v>84</v>
      </c>
      <c r="D105" s="5" t="s">
        <v>80</v>
      </c>
      <c r="E105" s="5" t="s">
        <v>86</v>
      </c>
      <c r="F105" s="44"/>
      <c r="G105" s="4"/>
      <c r="H105" s="140">
        <f>H106</f>
        <v>5002.9</v>
      </c>
    </row>
    <row r="106" spans="1:8" ht="15.75">
      <c r="A106" s="22" t="s">
        <v>61</v>
      </c>
      <c r="B106" s="5" t="s">
        <v>172</v>
      </c>
      <c r="C106" s="12" t="s">
        <v>84</v>
      </c>
      <c r="D106" s="5" t="s">
        <v>80</v>
      </c>
      <c r="E106" s="5" t="s">
        <v>86</v>
      </c>
      <c r="F106" s="44"/>
      <c r="G106" s="4">
        <v>327</v>
      </c>
      <c r="H106" s="140">
        <v>5002.9</v>
      </c>
    </row>
    <row r="107" spans="1:8" ht="15.75">
      <c r="A107" s="20" t="s">
        <v>87</v>
      </c>
      <c r="B107" s="5"/>
      <c r="C107" s="12"/>
      <c r="D107" s="5"/>
      <c r="E107" s="5"/>
      <c r="F107" s="44"/>
      <c r="G107" s="4"/>
      <c r="H107" s="140"/>
    </row>
    <row r="108" spans="1:8" ht="15.75">
      <c r="A108" s="20" t="s">
        <v>88</v>
      </c>
      <c r="B108" s="5" t="s">
        <v>172</v>
      </c>
      <c r="C108" s="12" t="s">
        <v>84</v>
      </c>
      <c r="D108" s="5" t="s">
        <v>80</v>
      </c>
      <c r="E108" s="5" t="s">
        <v>89</v>
      </c>
      <c r="F108" s="44"/>
      <c r="G108" s="4"/>
      <c r="H108" s="140">
        <f>H109</f>
        <v>7994.1</v>
      </c>
    </row>
    <row r="109" spans="1:8" ht="15.75">
      <c r="A109" s="22" t="s">
        <v>61</v>
      </c>
      <c r="B109" s="5" t="s">
        <v>172</v>
      </c>
      <c r="C109" s="12" t="s">
        <v>84</v>
      </c>
      <c r="D109" s="5" t="s">
        <v>80</v>
      </c>
      <c r="E109" s="5" t="s">
        <v>89</v>
      </c>
      <c r="F109" s="44"/>
      <c r="G109" s="4">
        <v>327</v>
      </c>
      <c r="H109" s="140">
        <v>7994.1</v>
      </c>
    </row>
    <row r="110" spans="1:8" ht="14.25" customHeight="1">
      <c r="A110" s="20" t="s">
        <v>90</v>
      </c>
      <c r="B110" s="5"/>
      <c r="C110" s="12"/>
      <c r="D110" s="5"/>
      <c r="E110" s="5"/>
      <c r="F110" s="44"/>
      <c r="G110" s="4"/>
      <c r="H110" s="140"/>
    </row>
    <row r="111" spans="1:8" ht="15.75">
      <c r="A111" s="22" t="s">
        <v>91</v>
      </c>
      <c r="B111" s="5" t="s">
        <v>172</v>
      </c>
      <c r="C111" s="12" t="s">
        <v>84</v>
      </c>
      <c r="D111" s="5" t="s">
        <v>80</v>
      </c>
      <c r="E111" s="5" t="s">
        <v>92</v>
      </c>
      <c r="F111" s="44"/>
      <c r="G111" s="4"/>
      <c r="H111" s="140">
        <f>H113</f>
        <v>200</v>
      </c>
    </row>
    <row r="112" spans="1:8" ht="15.75">
      <c r="A112" s="22" t="s">
        <v>301</v>
      </c>
      <c r="B112" s="5"/>
      <c r="C112" s="12"/>
      <c r="D112" s="5"/>
      <c r="E112" s="5"/>
      <c r="F112" s="44"/>
      <c r="G112" s="4"/>
      <c r="H112" s="140"/>
    </row>
    <row r="113" spans="1:8" ht="15.75">
      <c r="A113" s="22" t="s">
        <v>302</v>
      </c>
      <c r="B113" s="5" t="s">
        <v>172</v>
      </c>
      <c r="C113" s="12" t="s">
        <v>84</v>
      </c>
      <c r="D113" s="5" t="s">
        <v>80</v>
      </c>
      <c r="E113" s="5" t="s">
        <v>92</v>
      </c>
      <c r="F113" s="44"/>
      <c r="G113" s="4">
        <v>453</v>
      </c>
      <c r="H113" s="140">
        <v>200</v>
      </c>
    </row>
    <row r="114" spans="1:8" ht="15.75">
      <c r="A114" s="20" t="s">
        <v>97</v>
      </c>
      <c r="B114" s="5"/>
      <c r="C114" s="12"/>
      <c r="D114" s="5"/>
      <c r="E114" s="5"/>
      <c r="F114" s="44"/>
      <c r="G114" s="4"/>
      <c r="H114" s="140"/>
    </row>
    <row r="115" spans="1:8" ht="15.75">
      <c r="A115" s="20" t="s">
        <v>82</v>
      </c>
      <c r="B115" s="5" t="s">
        <v>172</v>
      </c>
      <c r="C115" s="12" t="s">
        <v>84</v>
      </c>
      <c r="D115" s="5" t="s">
        <v>98</v>
      </c>
      <c r="E115" s="5"/>
      <c r="F115" s="44"/>
      <c r="G115" s="4"/>
      <c r="H115" s="140">
        <f>H123+H116+H119</f>
        <v>4007.9</v>
      </c>
    </row>
    <row r="116" spans="1:8" ht="15.75">
      <c r="A116" s="20" t="s">
        <v>28</v>
      </c>
      <c r="B116" s="5" t="s">
        <v>172</v>
      </c>
      <c r="C116" s="12" t="s">
        <v>84</v>
      </c>
      <c r="D116" s="5" t="s">
        <v>98</v>
      </c>
      <c r="E116" s="5" t="s">
        <v>27</v>
      </c>
      <c r="F116" s="44"/>
      <c r="G116" s="4"/>
      <c r="H116" s="140">
        <f>H117</f>
        <v>2235.8</v>
      </c>
    </row>
    <row r="117" spans="1:8" ht="15.75">
      <c r="A117" s="18" t="s">
        <v>133</v>
      </c>
      <c r="B117" s="5" t="s">
        <v>172</v>
      </c>
      <c r="C117" s="12" t="s">
        <v>84</v>
      </c>
      <c r="D117" s="5" t="s">
        <v>98</v>
      </c>
      <c r="E117" s="5" t="s">
        <v>27</v>
      </c>
      <c r="F117" s="44"/>
      <c r="G117" s="54" t="s">
        <v>135</v>
      </c>
      <c r="H117" s="140">
        <v>2235.8</v>
      </c>
    </row>
    <row r="118" spans="1:8" ht="15.75">
      <c r="A118" s="20" t="s">
        <v>90</v>
      </c>
      <c r="B118" s="5"/>
      <c r="C118" s="12"/>
      <c r="D118" s="5"/>
      <c r="E118" s="5"/>
      <c r="F118" s="44"/>
      <c r="G118" s="54"/>
      <c r="H118" s="140"/>
    </row>
    <row r="119" spans="1:8" ht="15.75">
      <c r="A119" s="22" t="s">
        <v>91</v>
      </c>
      <c r="B119" s="5" t="s">
        <v>172</v>
      </c>
      <c r="C119" s="12" t="s">
        <v>84</v>
      </c>
      <c r="D119" s="5" t="s">
        <v>98</v>
      </c>
      <c r="E119" s="5" t="s">
        <v>92</v>
      </c>
      <c r="F119" s="44"/>
      <c r="G119" s="54"/>
      <c r="H119" s="140">
        <f>H121</f>
        <v>300</v>
      </c>
    </row>
    <row r="120" spans="1:8" ht="15.75">
      <c r="A120" s="22" t="s">
        <v>301</v>
      </c>
      <c r="B120" s="5"/>
      <c r="C120" s="12"/>
      <c r="D120" s="5"/>
      <c r="E120" s="5"/>
      <c r="F120" s="44"/>
      <c r="G120" s="54"/>
      <c r="H120" s="140"/>
    </row>
    <row r="121" spans="1:8" ht="15.75">
      <c r="A121" s="22" t="s">
        <v>302</v>
      </c>
      <c r="B121" s="5" t="s">
        <v>172</v>
      </c>
      <c r="C121" s="12" t="s">
        <v>84</v>
      </c>
      <c r="D121" s="5" t="s">
        <v>98</v>
      </c>
      <c r="E121" s="5" t="s">
        <v>92</v>
      </c>
      <c r="F121" s="44"/>
      <c r="G121" s="54" t="s">
        <v>281</v>
      </c>
      <c r="H121" s="140">
        <v>300</v>
      </c>
    </row>
    <row r="122" spans="1:8" ht="15.75">
      <c r="A122" s="20" t="s">
        <v>93</v>
      </c>
      <c r="B122" s="5"/>
      <c r="C122" s="12"/>
      <c r="D122" s="5"/>
      <c r="E122" s="5"/>
      <c r="F122" s="44"/>
      <c r="G122" s="4"/>
      <c r="H122" s="140"/>
    </row>
    <row r="123" spans="1:8" ht="15.75">
      <c r="A123" s="18" t="s">
        <v>94</v>
      </c>
      <c r="B123" s="5" t="s">
        <v>172</v>
      </c>
      <c r="C123" s="12" t="s">
        <v>84</v>
      </c>
      <c r="D123" s="5" t="s">
        <v>98</v>
      </c>
      <c r="E123" s="5" t="s">
        <v>95</v>
      </c>
      <c r="F123" s="44"/>
      <c r="G123" s="4"/>
      <c r="H123" s="140">
        <f>H124</f>
        <v>1472.1</v>
      </c>
    </row>
    <row r="124" spans="1:8" ht="16.5" thickBot="1">
      <c r="A124" s="22" t="s">
        <v>61</v>
      </c>
      <c r="B124" s="9" t="s">
        <v>172</v>
      </c>
      <c r="C124" s="8" t="s">
        <v>84</v>
      </c>
      <c r="D124" s="9" t="s">
        <v>98</v>
      </c>
      <c r="E124" s="9" t="s">
        <v>95</v>
      </c>
      <c r="F124" s="45"/>
      <c r="G124" s="6">
        <v>327</v>
      </c>
      <c r="H124" s="142">
        <v>1472.1</v>
      </c>
    </row>
    <row r="125" spans="1:8" ht="15.75">
      <c r="A125" s="73" t="s">
        <v>178</v>
      </c>
      <c r="B125" s="74" t="s">
        <v>174</v>
      </c>
      <c r="C125" s="75"/>
      <c r="D125" s="74"/>
      <c r="E125" s="74"/>
      <c r="F125" s="76"/>
      <c r="G125" s="77"/>
      <c r="H125" s="145">
        <f>H127</f>
        <v>132363</v>
      </c>
    </row>
    <row r="126" spans="1:8" ht="16.5" thickBot="1">
      <c r="A126" s="78" t="s">
        <v>179</v>
      </c>
      <c r="B126" s="79"/>
      <c r="C126" s="80"/>
      <c r="D126" s="79"/>
      <c r="E126" s="79"/>
      <c r="F126" s="81"/>
      <c r="G126" s="82"/>
      <c r="H126" s="146"/>
    </row>
    <row r="127" spans="1:8" ht="15.75">
      <c r="A127" s="70" t="s">
        <v>101</v>
      </c>
      <c r="B127" s="27" t="s">
        <v>174</v>
      </c>
      <c r="C127" s="72" t="s">
        <v>102</v>
      </c>
      <c r="D127" s="27"/>
      <c r="E127" s="27"/>
      <c r="F127" s="67"/>
      <c r="G127" s="71"/>
      <c r="H127" s="144">
        <f>H128</f>
        <v>132363</v>
      </c>
    </row>
    <row r="128" spans="1:8" ht="15.75">
      <c r="A128" s="20" t="s">
        <v>18</v>
      </c>
      <c r="B128" s="5" t="s">
        <v>174</v>
      </c>
      <c r="C128" s="12" t="s">
        <v>102</v>
      </c>
      <c r="D128" s="5" t="s">
        <v>103</v>
      </c>
      <c r="E128" s="5"/>
      <c r="F128" s="44"/>
      <c r="G128" s="4"/>
      <c r="H128" s="140">
        <f>H132+H134+H130</f>
        <v>132363</v>
      </c>
    </row>
    <row r="129" spans="1:8" ht="15.75">
      <c r="A129" s="20" t="s">
        <v>93</v>
      </c>
      <c r="B129" s="5"/>
      <c r="C129" s="12"/>
      <c r="D129" s="5"/>
      <c r="E129" s="5"/>
      <c r="F129" s="44"/>
      <c r="G129" s="4"/>
      <c r="H129" s="140"/>
    </row>
    <row r="130" spans="1:8" ht="15.75">
      <c r="A130" s="18" t="s">
        <v>94</v>
      </c>
      <c r="B130" s="5" t="s">
        <v>174</v>
      </c>
      <c r="C130" s="12" t="s">
        <v>102</v>
      </c>
      <c r="D130" s="5" t="s">
        <v>103</v>
      </c>
      <c r="E130" s="5" t="s">
        <v>95</v>
      </c>
      <c r="F130" s="44"/>
      <c r="G130" s="4"/>
      <c r="H130" s="140">
        <f>H131</f>
        <v>4543.2</v>
      </c>
    </row>
    <row r="131" spans="1:8" ht="15.75">
      <c r="A131" s="22" t="s">
        <v>61</v>
      </c>
      <c r="B131" s="5" t="s">
        <v>174</v>
      </c>
      <c r="C131" s="12" t="s">
        <v>102</v>
      </c>
      <c r="D131" s="5" t="s">
        <v>103</v>
      </c>
      <c r="E131" s="5" t="s">
        <v>95</v>
      </c>
      <c r="F131" s="44"/>
      <c r="G131" s="4">
        <v>327</v>
      </c>
      <c r="H131" s="140">
        <v>4543.2</v>
      </c>
    </row>
    <row r="132" spans="1:8" ht="15.75">
      <c r="A132" s="20" t="s">
        <v>104</v>
      </c>
      <c r="B132" s="5" t="s">
        <v>174</v>
      </c>
      <c r="C132" s="12" t="s">
        <v>102</v>
      </c>
      <c r="D132" s="5" t="s">
        <v>103</v>
      </c>
      <c r="E132" s="5" t="s">
        <v>105</v>
      </c>
      <c r="F132" s="44"/>
      <c r="G132" s="4"/>
      <c r="H132" s="140">
        <f>H133</f>
        <v>127654.8</v>
      </c>
    </row>
    <row r="133" spans="1:8" ht="15.75">
      <c r="A133" s="22" t="s">
        <v>61</v>
      </c>
      <c r="B133" s="5" t="s">
        <v>174</v>
      </c>
      <c r="C133" s="12" t="s">
        <v>102</v>
      </c>
      <c r="D133" s="5" t="s">
        <v>103</v>
      </c>
      <c r="E133" s="5" t="s">
        <v>105</v>
      </c>
      <c r="F133" s="44"/>
      <c r="G133" s="4">
        <v>327</v>
      </c>
      <c r="H133" s="140">
        <v>127654.8</v>
      </c>
    </row>
    <row r="134" spans="1:8" ht="15.75">
      <c r="A134" s="22" t="s">
        <v>176</v>
      </c>
      <c r="B134" s="5" t="s">
        <v>174</v>
      </c>
      <c r="C134" s="12" t="s">
        <v>102</v>
      </c>
      <c r="D134" s="5" t="s">
        <v>103</v>
      </c>
      <c r="E134" s="5" t="s">
        <v>177</v>
      </c>
      <c r="F134" s="44"/>
      <c r="G134" s="4"/>
      <c r="H134" s="140">
        <f>H135</f>
        <v>165</v>
      </c>
    </row>
    <row r="135" spans="1:8" ht="16.5" thickBot="1">
      <c r="A135" s="22" t="s">
        <v>61</v>
      </c>
      <c r="B135" s="5" t="s">
        <v>174</v>
      </c>
      <c r="C135" s="12" t="s">
        <v>102</v>
      </c>
      <c r="D135" s="5" t="s">
        <v>103</v>
      </c>
      <c r="E135" s="5" t="s">
        <v>177</v>
      </c>
      <c r="F135" s="44"/>
      <c r="G135" s="4">
        <v>327</v>
      </c>
      <c r="H135" s="140">
        <v>165</v>
      </c>
    </row>
    <row r="136" spans="1:8" ht="30">
      <c r="A136" s="264" t="s">
        <v>330</v>
      </c>
      <c r="B136" s="74"/>
      <c r="C136" s="75"/>
      <c r="D136" s="74"/>
      <c r="E136" s="74"/>
      <c r="F136" s="76"/>
      <c r="G136" s="77"/>
      <c r="H136" s="145"/>
    </row>
    <row r="137" spans="1:8" ht="16.5" thickBot="1">
      <c r="A137" s="266" t="s">
        <v>227</v>
      </c>
      <c r="B137" s="79" t="s">
        <v>135</v>
      </c>
      <c r="C137" s="80"/>
      <c r="D137" s="79"/>
      <c r="E137" s="79"/>
      <c r="F137" s="81"/>
      <c r="G137" s="84"/>
      <c r="H137" s="146">
        <f>H138+H144</f>
        <v>4536.5</v>
      </c>
    </row>
    <row r="138" spans="1:8" ht="15.75">
      <c r="A138" s="70" t="s">
        <v>25</v>
      </c>
      <c r="B138" s="27" t="s">
        <v>135</v>
      </c>
      <c r="C138" s="27" t="s">
        <v>26</v>
      </c>
      <c r="D138" s="27"/>
      <c r="E138" s="27"/>
      <c r="F138" s="67"/>
      <c r="G138" s="27"/>
      <c r="H138" s="144">
        <f>H141</f>
        <v>4236.5</v>
      </c>
    </row>
    <row r="139" spans="1:8" ht="15.75">
      <c r="A139" s="20" t="s">
        <v>29</v>
      </c>
      <c r="B139" s="5"/>
      <c r="C139" s="5"/>
      <c r="D139" s="5"/>
      <c r="E139" s="5"/>
      <c r="F139" s="44"/>
      <c r="G139" s="5"/>
      <c r="H139" s="140"/>
    </row>
    <row r="140" spans="1:8" ht="15.75">
      <c r="A140" s="22" t="s">
        <v>30</v>
      </c>
      <c r="B140" s="5"/>
      <c r="C140" s="5"/>
      <c r="D140" s="5"/>
      <c r="E140" s="5"/>
      <c r="F140" s="44"/>
      <c r="G140" s="5"/>
      <c r="H140" s="140"/>
    </row>
    <row r="141" spans="1:8" ht="15.75">
      <c r="A141" s="20" t="s">
        <v>31</v>
      </c>
      <c r="B141" s="12" t="s">
        <v>135</v>
      </c>
      <c r="C141" s="5" t="s">
        <v>26</v>
      </c>
      <c r="D141" s="5" t="s">
        <v>32</v>
      </c>
      <c r="E141" s="5"/>
      <c r="F141" s="44"/>
      <c r="G141" s="5"/>
      <c r="H141" s="140">
        <f>H142</f>
        <v>4236.5</v>
      </c>
    </row>
    <row r="142" spans="1:8" ht="15.75">
      <c r="A142" s="20" t="s">
        <v>28</v>
      </c>
      <c r="B142" s="12" t="s">
        <v>135</v>
      </c>
      <c r="C142" s="5" t="s">
        <v>26</v>
      </c>
      <c r="D142" s="5" t="s">
        <v>32</v>
      </c>
      <c r="E142" s="5" t="s">
        <v>27</v>
      </c>
      <c r="F142" s="44"/>
      <c r="G142" s="5"/>
      <c r="H142" s="140">
        <f>H143</f>
        <v>4236.5</v>
      </c>
    </row>
    <row r="143" spans="1:8" ht="15.75">
      <c r="A143" s="18" t="s">
        <v>133</v>
      </c>
      <c r="B143" s="12" t="s">
        <v>135</v>
      </c>
      <c r="C143" s="5" t="s">
        <v>26</v>
      </c>
      <c r="D143" s="5" t="s">
        <v>32</v>
      </c>
      <c r="E143" s="5" t="s">
        <v>27</v>
      </c>
      <c r="F143" s="44"/>
      <c r="G143" s="54" t="s">
        <v>135</v>
      </c>
      <c r="H143" s="140">
        <v>4236.5</v>
      </c>
    </row>
    <row r="144" spans="1:8" ht="15.75">
      <c r="A144" s="24" t="s">
        <v>51</v>
      </c>
      <c r="B144" s="28" t="s">
        <v>135</v>
      </c>
      <c r="C144" s="29" t="s">
        <v>52</v>
      </c>
      <c r="D144" s="28"/>
      <c r="E144" s="28"/>
      <c r="F144" s="62"/>
      <c r="G144" s="33"/>
      <c r="H144" s="141">
        <f>H145</f>
        <v>300</v>
      </c>
    </row>
    <row r="145" spans="1:8" ht="15.75">
      <c r="A145" s="20" t="s">
        <v>3</v>
      </c>
      <c r="B145" s="5" t="s">
        <v>135</v>
      </c>
      <c r="C145" s="12" t="s">
        <v>52</v>
      </c>
      <c r="D145" s="5" t="s">
        <v>56</v>
      </c>
      <c r="E145" s="5"/>
      <c r="F145" s="44"/>
      <c r="G145" s="4"/>
      <c r="H145" s="140">
        <f>H146</f>
        <v>300</v>
      </c>
    </row>
    <row r="146" spans="1:8" ht="15.75">
      <c r="A146" s="20" t="s">
        <v>299</v>
      </c>
      <c r="B146" s="5" t="s">
        <v>135</v>
      </c>
      <c r="C146" s="12" t="s">
        <v>52</v>
      </c>
      <c r="D146" s="5" t="s">
        <v>56</v>
      </c>
      <c r="E146" s="5" t="s">
        <v>211</v>
      </c>
      <c r="F146" s="44"/>
      <c r="G146" s="4"/>
      <c r="H146" s="140">
        <f>H148</f>
        <v>300</v>
      </c>
    </row>
    <row r="147" spans="1:8" ht="15.75">
      <c r="A147" s="20" t="s">
        <v>169</v>
      </c>
      <c r="B147" s="5"/>
      <c r="C147" s="12"/>
      <c r="D147" s="5"/>
      <c r="E147" s="5"/>
      <c r="F147" s="44"/>
      <c r="G147" s="4"/>
      <c r="H147" s="140"/>
    </row>
    <row r="148" spans="1:8" ht="16.5" thickBot="1">
      <c r="A148" s="20" t="s">
        <v>170</v>
      </c>
      <c r="B148" s="9" t="s">
        <v>135</v>
      </c>
      <c r="C148" s="8" t="s">
        <v>52</v>
      </c>
      <c r="D148" s="9" t="s">
        <v>56</v>
      </c>
      <c r="E148" s="9" t="s">
        <v>211</v>
      </c>
      <c r="F148" s="45"/>
      <c r="G148" s="6">
        <v>412</v>
      </c>
      <c r="H148" s="142">
        <v>300</v>
      </c>
    </row>
    <row r="149" spans="1:8" ht="15.75">
      <c r="A149" s="83" t="s">
        <v>332</v>
      </c>
      <c r="B149" s="85"/>
      <c r="C149" s="86"/>
      <c r="D149" s="85"/>
      <c r="E149" s="85"/>
      <c r="F149" s="87"/>
      <c r="G149" s="77"/>
      <c r="H149" s="145"/>
    </row>
    <row r="150" spans="1:8" ht="16.5" thickBot="1">
      <c r="A150" s="78" t="s">
        <v>331</v>
      </c>
      <c r="B150" s="79" t="s">
        <v>303</v>
      </c>
      <c r="C150" s="80"/>
      <c r="D150" s="79"/>
      <c r="E150" s="79"/>
      <c r="F150" s="88"/>
      <c r="G150" s="82"/>
      <c r="H150" s="146">
        <f>H151+H165+H160</f>
        <v>13753.7</v>
      </c>
    </row>
    <row r="151" spans="1:8" ht="15.75">
      <c r="A151" s="70" t="s">
        <v>6</v>
      </c>
      <c r="B151" s="29" t="s">
        <v>303</v>
      </c>
      <c r="C151" s="29" t="s">
        <v>58</v>
      </c>
      <c r="D151" s="28"/>
      <c r="E151" s="28"/>
      <c r="F151" s="62"/>
      <c r="G151" s="56"/>
      <c r="H151" s="141">
        <f>H152+H155</f>
        <v>1247.2</v>
      </c>
    </row>
    <row r="152" spans="1:8" ht="15.75">
      <c r="A152" s="18" t="s">
        <v>9</v>
      </c>
      <c r="B152" s="12" t="s">
        <v>303</v>
      </c>
      <c r="C152" s="12" t="s">
        <v>58</v>
      </c>
      <c r="D152" s="5" t="s">
        <v>62</v>
      </c>
      <c r="E152" s="5"/>
      <c r="F152" s="44"/>
      <c r="G152" s="54"/>
      <c r="H152" s="140">
        <f>H153</f>
        <v>717.2</v>
      </c>
    </row>
    <row r="153" spans="1:8" ht="15.75">
      <c r="A153" s="18" t="s">
        <v>73</v>
      </c>
      <c r="B153" s="12" t="s">
        <v>303</v>
      </c>
      <c r="C153" s="12" t="s">
        <v>58</v>
      </c>
      <c r="D153" s="5" t="s">
        <v>62</v>
      </c>
      <c r="E153" s="5" t="s">
        <v>74</v>
      </c>
      <c r="F153" s="44"/>
      <c r="G153" s="54"/>
      <c r="H153" s="140">
        <f>H154</f>
        <v>717.2</v>
      </c>
    </row>
    <row r="154" spans="1:8" ht="15.75">
      <c r="A154" s="22" t="s">
        <v>61</v>
      </c>
      <c r="B154" s="5" t="s">
        <v>303</v>
      </c>
      <c r="C154" s="12" t="s">
        <v>58</v>
      </c>
      <c r="D154" s="5" t="s">
        <v>62</v>
      </c>
      <c r="E154" s="5" t="s">
        <v>74</v>
      </c>
      <c r="F154" s="44"/>
      <c r="G154" s="53">
        <v>327</v>
      </c>
      <c r="H154" s="140">
        <v>717.2</v>
      </c>
    </row>
    <row r="155" spans="1:8" ht="15.75">
      <c r="A155" s="20" t="s">
        <v>66</v>
      </c>
      <c r="B155" s="12" t="s">
        <v>303</v>
      </c>
      <c r="C155" s="12" t="s">
        <v>58</v>
      </c>
      <c r="D155" s="5" t="s">
        <v>67</v>
      </c>
      <c r="E155" s="5"/>
      <c r="F155" s="44"/>
      <c r="G155" s="4"/>
      <c r="H155" s="140">
        <f>H157</f>
        <v>530</v>
      </c>
    </row>
    <row r="156" spans="1:8" ht="15.75">
      <c r="A156" s="20" t="s">
        <v>68</v>
      </c>
      <c r="B156" s="5"/>
      <c r="C156" s="12"/>
      <c r="D156" s="5"/>
      <c r="E156" s="5"/>
      <c r="F156" s="44"/>
      <c r="G156" s="4"/>
      <c r="H156" s="140"/>
    </row>
    <row r="157" spans="1:8" ht="15.75">
      <c r="A157" s="20" t="s">
        <v>69</v>
      </c>
      <c r="B157" s="5" t="s">
        <v>303</v>
      </c>
      <c r="C157" s="12" t="s">
        <v>58</v>
      </c>
      <c r="D157" s="5" t="s">
        <v>67</v>
      </c>
      <c r="E157" s="5" t="s">
        <v>70</v>
      </c>
      <c r="F157" s="44"/>
      <c r="G157" s="4"/>
      <c r="H157" s="140">
        <f>H158</f>
        <v>530</v>
      </c>
    </row>
    <row r="158" spans="1:8" ht="15.75">
      <c r="A158" s="20" t="s">
        <v>71</v>
      </c>
      <c r="B158" s="5" t="s">
        <v>303</v>
      </c>
      <c r="C158" s="12" t="s">
        <v>58</v>
      </c>
      <c r="D158" s="5" t="s">
        <v>67</v>
      </c>
      <c r="E158" s="5" t="s">
        <v>70</v>
      </c>
      <c r="F158" s="44"/>
      <c r="G158" s="4">
        <v>452</v>
      </c>
      <c r="H158" s="140">
        <v>530</v>
      </c>
    </row>
    <row r="159" spans="1:8" ht="15.75">
      <c r="A159" s="24" t="s">
        <v>77</v>
      </c>
      <c r="B159" s="5"/>
      <c r="C159" s="12"/>
      <c r="D159" s="5"/>
      <c r="E159" s="5"/>
      <c r="F159" s="44"/>
      <c r="G159" s="4"/>
      <c r="H159" s="140"/>
    </row>
    <row r="160" spans="1:8" ht="15.75">
      <c r="A160" s="24" t="s">
        <v>91</v>
      </c>
      <c r="B160" s="5" t="s">
        <v>303</v>
      </c>
      <c r="C160" s="12" t="s">
        <v>84</v>
      </c>
      <c r="D160" s="5"/>
      <c r="E160" s="5"/>
      <c r="F160" s="44"/>
      <c r="G160" s="4"/>
      <c r="H160" s="140">
        <f>H161</f>
        <v>2094</v>
      </c>
    </row>
    <row r="161" spans="1:8" ht="15.75">
      <c r="A161" s="20" t="s">
        <v>79</v>
      </c>
      <c r="B161" s="5" t="s">
        <v>303</v>
      </c>
      <c r="C161" s="12" t="s">
        <v>84</v>
      </c>
      <c r="D161" s="5" t="s">
        <v>80</v>
      </c>
      <c r="E161" s="5"/>
      <c r="F161" s="44"/>
      <c r="G161" s="4"/>
      <c r="H161" s="140">
        <f>H163</f>
        <v>2094</v>
      </c>
    </row>
    <row r="162" spans="1:8" ht="15.75">
      <c r="A162" s="20" t="s">
        <v>81</v>
      </c>
      <c r="B162" s="5"/>
      <c r="C162" s="12"/>
      <c r="D162" s="5"/>
      <c r="E162" s="5"/>
      <c r="F162" s="44"/>
      <c r="G162" s="4"/>
      <c r="H162" s="140"/>
    </row>
    <row r="163" spans="1:8" ht="15.75">
      <c r="A163" s="20" t="s">
        <v>82</v>
      </c>
      <c r="B163" s="5" t="s">
        <v>303</v>
      </c>
      <c r="C163" s="12" t="s">
        <v>84</v>
      </c>
      <c r="D163" s="5" t="s">
        <v>80</v>
      </c>
      <c r="E163" s="5" t="s">
        <v>83</v>
      </c>
      <c r="F163" s="44"/>
      <c r="G163" s="4"/>
      <c r="H163" s="140">
        <f>H164</f>
        <v>2094</v>
      </c>
    </row>
    <row r="164" spans="1:8" ht="15.75">
      <c r="A164" s="22" t="s">
        <v>61</v>
      </c>
      <c r="B164" s="5" t="s">
        <v>303</v>
      </c>
      <c r="C164" s="12" t="s">
        <v>84</v>
      </c>
      <c r="D164" s="5" t="s">
        <v>80</v>
      </c>
      <c r="E164" s="5" t="s">
        <v>83</v>
      </c>
      <c r="F164" s="44"/>
      <c r="G164" s="4">
        <v>327</v>
      </c>
      <c r="H164" s="140">
        <v>2094</v>
      </c>
    </row>
    <row r="165" spans="1:8" ht="15.75">
      <c r="A165" s="24" t="s">
        <v>101</v>
      </c>
      <c r="B165" s="28" t="s">
        <v>303</v>
      </c>
      <c r="C165" s="29" t="s">
        <v>102</v>
      </c>
      <c r="D165" s="28"/>
      <c r="E165" s="28"/>
      <c r="F165" s="62"/>
      <c r="G165" s="33"/>
      <c r="H165" s="141">
        <f>H166+H173</f>
        <v>10412.5</v>
      </c>
    </row>
    <row r="166" spans="1:8" ht="15.75">
      <c r="A166" s="20" t="s">
        <v>181</v>
      </c>
      <c r="B166" s="5" t="s">
        <v>303</v>
      </c>
      <c r="C166" s="12" t="s">
        <v>102</v>
      </c>
      <c r="D166" s="5" t="s">
        <v>110</v>
      </c>
      <c r="E166" s="5"/>
      <c r="F166" s="44"/>
      <c r="G166" s="4"/>
      <c r="H166" s="140">
        <f>H170+H167</f>
        <v>5377</v>
      </c>
    </row>
    <row r="167" spans="1:8" ht="15.75">
      <c r="A167" s="20" t="s">
        <v>239</v>
      </c>
      <c r="B167" s="5" t="s">
        <v>303</v>
      </c>
      <c r="C167" s="12" t="s">
        <v>102</v>
      </c>
      <c r="D167" s="5" t="s">
        <v>110</v>
      </c>
      <c r="E167" s="5" t="s">
        <v>240</v>
      </c>
      <c r="F167" s="44"/>
      <c r="G167" s="4"/>
      <c r="H167" s="140">
        <f>H168</f>
        <v>3932</v>
      </c>
    </row>
    <row r="168" spans="1:8" ht="15.75">
      <c r="A168" s="22" t="s">
        <v>61</v>
      </c>
      <c r="B168" s="5" t="s">
        <v>303</v>
      </c>
      <c r="C168" s="12" t="s">
        <v>102</v>
      </c>
      <c r="D168" s="5" t="s">
        <v>110</v>
      </c>
      <c r="E168" s="5" t="s">
        <v>240</v>
      </c>
      <c r="F168" s="44"/>
      <c r="G168" s="4">
        <v>327</v>
      </c>
      <c r="H168" s="140">
        <v>3932</v>
      </c>
    </row>
    <row r="169" spans="1:8" ht="15.75">
      <c r="A169" s="20" t="s">
        <v>182</v>
      </c>
      <c r="B169" s="5"/>
      <c r="C169" s="12"/>
      <c r="D169" s="5"/>
      <c r="E169" s="5"/>
      <c r="F169" s="44"/>
      <c r="G169" s="4"/>
      <c r="H169" s="140"/>
    </row>
    <row r="170" spans="1:8" ht="15.75">
      <c r="A170" s="20" t="s">
        <v>112</v>
      </c>
      <c r="B170" s="5" t="s">
        <v>303</v>
      </c>
      <c r="C170" s="12" t="s">
        <v>102</v>
      </c>
      <c r="D170" s="5" t="s">
        <v>110</v>
      </c>
      <c r="E170" s="5" t="s">
        <v>113</v>
      </c>
      <c r="F170" s="44"/>
      <c r="G170" s="4"/>
      <c r="H170" s="140">
        <f>H172</f>
        <v>1445</v>
      </c>
    </row>
    <row r="171" spans="1:8" ht="15.75">
      <c r="A171" s="20" t="s">
        <v>183</v>
      </c>
      <c r="B171" s="5"/>
      <c r="C171" s="12"/>
      <c r="D171" s="5"/>
      <c r="E171" s="5"/>
      <c r="F171" s="44"/>
      <c r="G171" s="4"/>
      <c r="H171" s="140"/>
    </row>
    <row r="172" spans="1:8" ht="15.75">
      <c r="A172" s="20" t="s">
        <v>107</v>
      </c>
      <c r="B172" s="5" t="s">
        <v>303</v>
      </c>
      <c r="C172" s="5" t="s">
        <v>102</v>
      </c>
      <c r="D172" s="5" t="s">
        <v>110</v>
      </c>
      <c r="E172" s="5" t="s">
        <v>113</v>
      </c>
      <c r="F172" s="5"/>
      <c r="G172" s="4">
        <v>455</v>
      </c>
      <c r="H172" s="140">
        <v>1445</v>
      </c>
    </row>
    <row r="173" spans="1:8" ht="15.75">
      <c r="A173" s="20" t="s">
        <v>124</v>
      </c>
      <c r="B173" s="5" t="s">
        <v>303</v>
      </c>
      <c r="C173" s="5" t="s">
        <v>102</v>
      </c>
      <c r="D173" s="5" t="s">
        <v>125</v>
      </c>
      <c r="E173" s="5"/>
      <c r="F173" s="5"/>
      <c r="G173" s="4"/>
      <c r="H173" s="140">
        <f>H174</f>
        <v>5035.5</v>
      </c>
    </row>
    <row r="174" spans="1:8" ht="15.75">
      <c r="A174" s="20" t="s">
        <v>28</v>
      </c>
      <c r="B174" s="5" t="s">
        <v>303</v>
      </c>
      <c r="C174" s="5" t="s">
        <v>102</v>
      </c>
      <c r="D174" s="5" t="s">
        <v>125</v>
      </c>
      <c r="E174" s="5" t="s">
        <v>27</v>
      </c>
      <c r="F174" s="5"/>
      <c r="G174" s="4"/>
      <c r="H174" s="140">
        <f>H175</f>
        <v>5035.5</v>
      </c>
    </row>
    <row r="175" spans="1:8" ht="16.5" thickBot="1">
      <c r="A175" s="20" t="s">
        <v>133</v>
      </c>
      <c r="B175" s="5" t="s">
        <v>303</v>
      </c>
      <c r="C175" s="5" t="s">
        <v>102</v>
      </c>
      <c r="D175" s="5" t="s">
        <v>125</v>
      </c>
      <c r="E175" s="5" t="s">
        <v>27</v>
      </c>
      <c r="F175" s="5"/>
      <c r="G175" s="54" t="s">
        <v>135</v>
      </c>
      <c r="H175" s="140">
        <v>5035.5</v>
      </c>
    </row>
    <row r="176" spans="1:8" ht="15.75">
      <c r="A176" s="73" t="s">
        <v>223</v>
      </c>
      <c r="B176" s="74"/>
      <c r="C176" s="75"/>
      <c r="D176" s="74"/>
      <c r="E176" s="74"/>
      <c r="F176" s="76"/>
      <c r="G176" s="77"/>
      <c r="H176" s="145"/>
    </row>
    <row r="177" spans="1:8" ht="16.5" thickBot="1">
      <c r="A177" s="78" t="s">
        <v>224</v>
      </c>
      <c r="B177" s="79" t="s">
        <v>304</v>
      </c>
      <c r="C177" s="80"/>
      <c r="D177" s="79"/>
      <c r="E177" s="79"/>
      <c r="F177" s="81"/>
      <c r="G177" s="82"/>
      <c r="H177" s="146">
        <f>H178</f>
        <v>8262.6</v>
      </c>
    </row>
    <row r="178" spans="1:8" ht="15.75">
      <c r="A178" s="70" t="s">
        <v>25</v>
      </c>
      <c r="B178" s="27" t="s">
        <v>304</v>
      </c>
      <c r="C178" s="27" t="s">
        <v>26</v>
      </c>
      <c r="D178" s="27"/>
      <c r="E178" s="27"/>
      <c r="F178" s="67"/>
      <c r="G178" s="27"/>
      <c r="H178" s="144">
        <f>H179</f>
        <v>8262.6</v>
      </c>
    </row>
    <row r="179" spans="1:8" ht="15.75">
      <c r="A179" s="20" t="s">
        <v>241</v>
      </c>
      <c r="B179" s="5" t="s">
        <v>304</v>
      </c>
      <c r="C179" s="5" t="s">
        <v>26</v>
      </c>
      <c r="D179" s="5" t="s">
        <v>242</v>
      </c>
      <c r="E179" s="5"/>
      <c r="F179" s="44"/>
      <c r="G179" s="5"/>
      <c r="H179" s="140">
        <f>H180</f>
        <v>8262.6</v>
      </c>
    </row>
    <row r="180" spans="1:8" ht="15.75">
      <c r="A180" s="20" t="s">
        <v>28</v>
      </c>
      <c r="B180" s="12" t="s">
        <v>304</v>
      </c>
      <c r="C180" s="5" t="s">
        <v>26</v>
      </c>
      <c r="D180" s="5" t="s">
        <v>242</v>
      </c>
      <c r="E180" s="5" t="s">
        <v>27</v>
      </c>
      <c r="F180" s="44"/>
      <c r="G180" s="5"/>
      <c r="H180" s="140">
        <f>H181</f>
        <v>8262.6</v>
      </c>
    </row>
    <row r="181" spans="1:8" ht="16.5" thickBot="1">
      <c r="A181" s="25" t="s">
        <v>133</v>
      </c>
      <c r="B181" s="8" t="s">
        <v>304</v>
      </c>
      <c r="C181" s="9" t="s">
        <v>26</v>
      </c>
      <c r="D181" s="9" t="s">
        <v>242</v>
      </c>
      <c r="E181" s="9" t="s">
        <v>27</v>
      </c>
      <c r="F181" s="45"/>
      <c r="G181" s="92" t="s">
        <v>135</v>
      </c>
      <c r="H181" s="142">
        <v>8262.6</v>
      </c>
    </row>
    <row r="182" spans="1:8" ht="15.75">
      <c r="A182" s="73" t="s">
        <v>184</v>
      </c>
      <c r="B182" s="74"/>
      <c r="C182" s="74"/>
      <c r="D182" s="74"/>
      <c r="E182" s="74"/>
      <c r="F182" s="76"/>
      <c r="G182" s="77"/>
      <c r="H182" s="145"/>
    </row>
    <row r="183" spans="1:8" ht="16.5" thickBot="1">
      <c r="A183" s="78" t="s">
        <v>185</v>
      </c>
      <c r="B183" s="79" t="s">
        <v>305</v>
      </c>
      <c r="C183" s="79"/>
      <c r="D183" s="79"/>
      <c r="E183" s="79"/>
      <c r="F183" s="81"/>
      <c r="G183" s="82"/>
      <c r="H183" s="146">
        <f>H185</f>
        <v>11824.000000000002</v>
      </c>
    </row>
    <row r="184" spans="1:8" ht="15.75">
      <c r="A184" s="70" t="s">
        <v>36</v>
      </c>
      <c r="B184" s="27"/>
      <c r="C184" s="27"/>
      <c r="D184" s="27"/>
      <c r="E184" s="27"/>
      <c r="F184" s="67"/>
      <c r="G184" s="71"/>
      <c r="H184" s="144"/>
    </row>
    <row r="185" spans="1:8" ht="15.75">
      <c r="A185" s="24" t="s">
        <v>37</v>
      </c>
      <c r="B185" s="28" t="s">
        <v>325</v>
      </c>
      <c r="C185" s="28" t="s">
        <v>38</v>
      </c>
      <c r="D185" s="28"/>
      <c r="E185" s="28"/>
      <c r="F185" s="62"/>
      <c r="G185" s="33"/>
      <c r="H185" s="140">
        <f>H186</f>
        <v>11824.000000000002</v>
      </c>
    </row>
    <row r="186" spans="1:8" ht="15.75">
      <c r="A186" s="20" t="s">
        <v>39</v>
      </c>
      <c r="B186" s="5" t="s">
        <v>325</v>
      </c>
      <c r="C186" s="5" t="s">
        <v>38</v>
      </c>
      <c r="D186" s="5" t="s">
        <v>40</v>
      </c>
      <c r="E186" s="5"/>
      <c r="F186" s="44"/>
      <c r="G186" s="4"/>
      <c r="H186" s="140">
        <f>H187</f>
        <v>11824.000000000002</v>
      </c>
    </row>
    <row r="187" spans="1:8" ht="15.75">
      <c r="A187" s="20" t="s">
        <v>136</v>
      </c>
      <c r="B187" s="5" t="s">
        <v>325</v>
      </c>
      <c r="C187" s="5" t="s">
        <v>38</v>
      </c>
      <c r="D187" s="5" t="s">
        <v>40</v>
      </c>
      <c r="E187" s="5" t="s">
        <v>137</v>
      </c>
      <c r="F187" s="44"/>
      <c r="G187" s="4"/>
      <c r="H187" s="140">
        <f>H188+H190+H191+H193+H195</f>
        <v>11824.000000000002</v>
      </c>
    </row>
    <row r="188" spans="1:8" ht="15.75">
      <c r="A188" s="20" t="s">
        <v>138</v>
      </c>
      <c r="B188" s="5" t="s">
        <v>325</v>
      </c>
      <c r="C188" s="5" t="s">
        <v>38</v>
      </c>
      <c r="D188" s="5" t="s">
        <v>40</v>
      </c>
      <c r="E188" s="5" t="s">
        <v>137</v>
      </c>
      <c r="F188" s="44"/>
      <c r="G188" s="4">
        <v>220</v>
      </c>
      <c r="H188" s="140">
        <v>160</v>
      </c>
    </row>
    <row r="189" spans="1:8" ht="15.75">
      <c r="A189" s="20" t="s">
        <v>141</v>
      </c>
      <c r="B189" s="11"/>
      <c r="C189" s="11"/>
      <c r="D189" s="11"/>
      <c r="E189" s="11"/>
      <c r="F189" s="47"/>
      <c r="G189" s="4"/>
      <c r="H189" s="140"/>
    </row>
    <row r="190" spans="1:8" ht="15.75">
      <c r="A190" s="20" t="s">
        <v>140</v>
      </c>
      <c r="B190" s="5" t="s">
        <v>325</v>
      </c>
      <c r="C190" s="5" t="s">
        <v>38</v>
      </c>
      <c r="D190" s="5" t="s">
        <v>40</v>
      </c>
      <c r="E190" s="5" t="s">
        <v>137</v>
      </c>
      <c r="F190" s="5"/>
      <c r="G190" s="4">
        <v>239</v>
      </c>
      <c r="H190" s="140">
        <v>8024.2</v>
      </c>
    </row>
    <row r="191" spans="1:8" ht="15.75">
      <c r="A191" s="20" t="s">
        <v>143</v>
      </c>
      <c r="B191" s="5" t="s">
        <v>325</v>
      </c>
      <c r="C191" s="5" t="s">
        <v>38</v>
      </c>
      <c r="D191" s="5" t="s">
        <v>40</v>
      </c>
      <c r="E191" s="5" t="s">
        <v>137</v>
      </c>
      <c r="F191" s="5"/>
      <c r="G191" s="4">
        <v>240</v>
      </c>
      <c r="H191" s="140">
        <v>414.4</v>
      </c>
    </row>
    <row r="192" spans="1:8" ht="15.75">
      <c r="A192" s="20" t="s">
        <v>145</v>
      </c>
      <c r="B192" s="5"/>
      <c r="C192" s="5"/>
      <c r="D192" s="5"/>
      <c r="E192" s="5"/>
      <c r="F192" s="5"/>
      <c r="G192" s="4"/>
      <c r="H192" s="140"/>
    </row>
    <row r="193" spans="1:8" ht="15.75">
      <c r="A193" s="20" t="s">
        <v>146</v>
      </c>
      <c r="B193" s="5" t="s">
        <v>325</v>
      </c>
      <c r="C193" s="5" t="s">
        <v>38</v>
      </c>
      <c r="D193" s="5" t="s">
        <v>40</v>
      </c>
      <c r="E193" s="5" t="s">
        <v>137</v>
      </c>
      <c r="F193" s="5"/>
      <c r="G193" s="4">
        <v>253</v>
      </c>
      <c r="H193" s="140">
        <v>2333.3</v>
      </c>
    </row>
    <row r="194" spans="1:8" ht="15.75">
      <c r="A194" s="20" t="s">
        <v>162</v>
      </c>
      <c r="B194" s="49"/>
      <c r="C194" s="49"/>
      <c r="D194" s="49"/>
      <c r="E194" s="49"/>
      <c r="F194" s="49"/>
      <c r="G194" s="4"/>
      <c r="H194" s="140"/>
    </row>
    <row r="195" spans="1:8" ht="16.5" thickBot="1">
      <c r="A195" s="22" t="s">
        <v>163</v>
      </c>
      <c r="B195" s="5" t="s">
        <v>325</v>
      </c>
      <c r="C195" s="9" t="s">
        <v>38</v>
      </c>
      <c r="D195" s="9" t="s">
        <v>40</v>
      </c>
      <c r="E195" s="9" t="s">
        <v>137</v>
      </c>
      <c r="F195" s="9"/>
      <c r="G195" s="6">
        <v>472</v>
      </c>
      <c r="H195" s="142">
        <v>892.1</v>
      </c>
    </row>
    <row r="196" spans="1:8" ht="15.75">
      <c r="A196" s="181" t="s">
        <v>221</v>
      </c>
      <c r="B196" s="74"/>
      <c r="C196" s="74"/>
      <c r="D196" s="74"/>
      <c r="E196" s="74"/>
      <c r="F196" s="74"/>
      <c r="G196" s="89"/>
      <c r="H196" s="183"/>
    </row>
    <row r="197" spans="1:8" ht="16.5" thickBot="1">
      <c r="A197" s="182" t="s">
        <v>222</v>
      </c>
      <c r="B197" s="79" t="s">
        <v>305</v>
      </c>
      <c r="C197" s="79"/>
      <c r="D197" s="79"/>
      <c r="E197" s="79"/>
      <c r="F197" s="79"/>
      <c r="G197" s="90"/>
      <c r="H197" s="184">
        <f>H198</f>
        <v>32</v>
      </c>
    </row>
    <row r="198" spans="1:8" ht="15.75">
      <c r="A198" s="70" t="s">
        <v>51</v>
      </c>
      <c r="B198" s="27" t="s">
        <v>305</v>
      </c>
      <c r="C198" s="27" t="s">
        <v>52</v>
      </c>
      <c r="D198" s="27"/>
      <c r="E198" s="27"/>
      <c r="F198" s="27"/>
      <c r="G198" s="71"/>
      <c r="H198" s="144">
        <f>H199</f>
        <v>32</v>
      </c>
    </row>
    <row r="199" spans="1:8" ht="15.75">
      <c r="A199" s="20" t="s">
        <v>175</v>
      </c>
      <c r="B199" s="5" t="s">
        <v>305</v>
      </c>
      <c r="C199" s="5" t="s">
        <v>52</v>
      </c>
      <c r="D199" s="5" t="s">
        <v>53</v>
      </c>
      <c r="E199" s="5"/>
      <c r="F199" s="5"/>
      <c r="G199" s="4"/>
      <c r="H199" s="140">
        <f>H200</f>
        <v>32</v>
      </c>
    </row>
    <row r="200" spans="1:8" ht="15.75">
      <c r="A200" s="20" t="s">
        <v>54</v>
      </c>
      <c r="B200" s="5" t="s">
        <v>305</v>
      </c>
      <c r="C200" s="5" t="s">
        <v>52</v>
      </c>
      <c r="D200" s="5" t="s">
        <v>53</v>
      </c>
      <c r="E200" s="5" t="s">
        <v>55</v>
      </c>
      <c r="F200" s="5"/>
      <c r="G200" s="4"/>
      <c r="H200" s="140">
        <f>H201+H203</f>
        <v>32</v>
      </c>
    </row>
    <row r="201" spans="1:8" ht="15.75">
      <c r="A201" s="22" t="s">
        <v>272</v>
      </c>
      <c r="B201" s="5" t="s">
        <v>305</v>
      </c>
      <c r="C201" s="9" t="s">
        <v>52</v>
      </c>
      <c r="D201" s="9" t="s">
        <v>53</v>
      </c>
      <c r="E201" s="9" t="s">
        <v>55</v>
      </c>
      <c r="F201" s="9"/>
      <c r="G201" s="6">
        <v>197</v>
      </c>
      <c r="H201" s="142">
        <v>32</v>
      </c>
    </row>
    <row r="202" spans="1:8" ht="15.75">
      <c r="A202" s="22" t="s">
        <v>306</v>
      </c>
      <c r="B202" s="9"/>
      <c r="C202" s="9"/>
      <c r="D202" s="9"/>
      <c r="E202" s="9"/>
      <c r="F202" s="9"/>
      <c r="G202" s="6"/>
      <c r="H202" s="142"/>
    </row>
    <row r="203" spans="1:8" ht="16.5" thickBot="1">
      <c r="A203" s="20" t="s">
        <v>307</v>
      </c>
      <c r="B203" s="5" t="s">
        <v>305</v>
      </c>
      <c r="C203" s="5" t="s">
        <v>52</v>
      </c>
      <c r="D203" s="5" t="s">
        <v>53</v>
      </c>
      <c r="E203" s="5" t="s">
        <v>55</v>
      </c>
      <c r="F203" s="5"/>
      <c r="G203" s="4">
        <v>410</v>
      </c>
      <c r="H203" s="140"/>
    </row>
    <row r="204" spans="1:8" ht="16.5" thickBot="1">
      <c r="A204" s="16" t="s">
        <v>189</v>
      </c>
      <c r="B204" s="14"/>
      <c r="C204" s="14"/>
      <c r="D204" s="14"/>
      <c r="E204" s="14"/>
      <c r="F204" s="14"/>
      <c r="G204" s="13"/>
      <c r="H204" s="143">
        <f>H8+H65+H92+H125+H137+H150+H177+H183+H197</f>
        <v>527527</v>
      </c>
    </row>
    <row r="205" spans="1:8" ht="15.75">
      <c r="A205" s="96" t="s">
        <v>190</v>
      </c>
      <c r="B205" s="23"/>
      <c r="C205" s="23"/>
      <c r="D205" s="23"/>
      <c r="E205" s="23"/>
      <c r="F205" s="23"/>
      <c r="G205" s="97"/>
      <c r="H205" s="147"/>
    </row>
    <row r="206" spans="1:8" ht="15.75">
      <c r="A206" s="20" t="s">
        <v>191</v>
      </c>
      <c r="B206" s="5"/>
      <c r="C206" s="5"/>
      <c r="D206" s="5"/>
      <c r="E206" s="5"/>
      <c r="F206" s="5"/>
      <c r="G206" s="4"/>
      <c r="H206" s="140"/>
    </row>
    <row r="207" spans="1:8" ht="15.75">
      <c r="A207" s="20" t="s">
        <v>192</v>
      </c>
      <c r="B207" s="5"/>
      <c r="C207" s="5"/>
      <c r="D207" s="5"/>
      <c r="E207" s="5"/>
      <c r="F207" s="5"/>
      <c r="G207" s="4"/>
      <c r="H207" s="140"/>
    </row>
    <row r="208" spans="1:8" ht="16.5" thickBot="1">
      <c r="A208" s="22" t="s">
        <v>193</v>
      </c>
      <c r="B208" s="9"/>
      <c r="C208" s="9"/>
      <c r="D208" s="9"/>
      <c r="E208" s="9"/>
      <c r="F208" s="9"/>
      <c r="G208" s="6"/>
      <c r="H208" s="142"/>
    </row>
    <row r="209" spans="1:8" ht="15.75">
      <c r="A209" s="73" t="s">
        <v>310</v>
      </c>
      <c r="B209" s="74"/>
      <c r="C209" s="74"/>
      <c r="D209" s="74"/>
      <c r="E209" s="74"/>
      <c r="F209" s="74"/>
      <c r="G209" s="89"/>
      <c r="H209" s="183"/>
    </row>
    <row r="210" spans="1:8" ht="16.5" thickBot="1">
      <c r="A210" s="78" t="s">
        <v>311</v>
      </c>
      <c r="B210" s="79" t="s">
        <v>130</v>
      </c>
      <c r="C210" s="79" t="s">
        <v>26</v>
      </c>
      <c r="D210" s="79"/>
      <c r="E210" s="79"/>
      <c r="F210" s="79"/>
      <c r="G210" s="79"/>
      <c r="H210" s="146">
        <f>H211</f>
        <v>3000</v>
      </c>
    </row>
    <row r="211" spans="1:8" ht="15.75">
      <c r="A211" s="18" t="s">
        <v>21</v>
      </c>
      <c r="B211" s="11" t="s">
        <v>130</v>
      </c>
      <c r="C211" s="11" t="s">
        <v>26</v>
      </c>
      <c r="D211" s="11" t="s">
        <v>33</v>
      </c>
      <c r="E211" s="11" t="s">
        <v>34</v>
      </c>
      <c r="F211" s="47"/>
      <c r="G211" s="11"/>
      <c r="H211" s="148">
        <f>H212</f>
        <v>3000</v>
      </c>
    </row>
    <row r="212" spans="1:8" ht="16.5" thickBot="1">
      <c r="A212" s="25" t="s">
        <v>161</v>
      </c>
      <c r="B212" s="9" t="s">
        <v>130</v>
      </c>
      <c r="C212" s="9" t="s">
        <v>26</v>
      </c>
      <c r="D212" s="9" t="s">
        <v>33</v>
      </c>
      <c r="E212" s="9" t="s">
        <v>34</v>
      </c>
      <c r="F212" s="45"/>
      <c r="G212" s="92" t="s">
        <v>35</v>
      </c>
      <c r="H212" s="142">
        <v>3000</v>
      </c>
    </row>
    <row r="213" spans="1:8" ht="15.75">
      <c r="A213" s="73" t="s">
        <v>194</v>
      </c>
      <c r="B213" s="74"/>
      <c r="C213" s="74"/>
      <c r="D213" s="74"/>
      <c r="E213" s="74"/>
      <c r="F213" s="76"/>
      <c r="G213" s="89"/>
      <c r="H213" s="145"/>
    </row>
    <row r="214" spans="1:8" ht="16.5" thickBot="1">
      <c r="A214" s="78" t="s">
        <v>195</v>
      </c>
      <c r="B214" s="79" t="s">
        <v>130</v>
      </c>
      <c r="C214" s="79" t="s">
        <v>38</v>
      </c>
      <c r="D214" s="79"/>
      <c r="E214" s="79"/>
      <c r="F214" s="81"/>
      <c r="G214" s="90"/>
      <c r="H214" s="146">
        <f>H215</f>
        <v>2500</v>
      </c>
    </row>
    <row r="215" spans="1:8" ht="15.75">
      <c r="A215" s="18" t="s">
        <v>212</v>
      </c>
      <c r="B215" s="11"/>
      <c r="C215" s="11"/>
      <c r="D215" s="11"/>
      <c r="E215" s="11"/>
      <c r="F215" s="11"/>
      <c r="G215" s="17"/>
      <c r="H215" s="148">
        <f>H216</f>
        <v>2500</v>
      </c>
    </row>
    <row r="216" spans="1:8" ht="15.75">
      <c r="A216" s="20" t="s">
        <v>213</v>
      </c>
      <c r="B216" s="5" t="s">
        <v>130</v>
      </c>
      <c r="C216" s="5" t="s">
        <v>38</v>
      </c>
      <c r="D216" s="5" t="s">
        <v>214</v>
      </c>
      <c r="E216" s="5"/>
      <c r="F216" s="5"/>
      <c r="G216" s="4"/>
      <c r="H216" s="140">
        <f>H219</f>
        <v>2500</v>
      </c>
    </row>
    <row r="217" spans="1:8" ht="15.75">
      <c r="A217" s="22" t="s">
        <v>308</v>
      </c>
      <c r="B217" s="5"/>
      <c r="C217" s="5"/>
      <c r="D217" s="5"/>
      <c r="E217" s="5"/>
      <c r="F217" s="5"/>
      <c r="G217" s="4"/>
      <c r="H217" s="140"/>
    </row>
    <row r="218" spans="1:8" ht="15.75">
      <c r="A218" s="22" t="s">
        <v>267</v>
      </c>
      <c r="B218" s="9"/>
      <c r="C218" s="9"/>
      <c r="D218" s="9"/>
      <c r="E218" s="9"/>
      <c r="F218" s="9"/>
      <c r="G218" s="6"/>
      <c r="H218" s="142"/>
    </row>
    <row r="219" spans="1:8" ht="15.75">
      <c r="A219" s="22" t="s">
        <v>268</v>
      </c>
      <c r="B219" s="9" t="s">
        <v>130</v>
      </c>
      <c r="C219" s="9" t="s">
        <v>38</v>
      </c>
      <c r="D219" s="9" t="s">
        <v>214</v>
      </c>
      <c r="E219" s="9" t="s">
        <v>269</v>
      </c>
      <c r="F219" s="9"/>
      <c r="G219" s="6"/>
      <c r="H219" s="142">
        <f>H220</f>
        <v>2500</v>
      </c>
    </row>
    <row r="220" spans="1:8" ht="16.5" thickBot="1">
      <c r="A220" s="22" t="s">
        <v>235</v>
      </c>
      <c r="B220" s="9" t="s">
        <v>130</v>
      </c>
      <c r="C220" s="9" t="s">
        <v>38</v>
      </c>
      <c r="D220" s="9" t="s">
        <v>214</v>
      </c>
      <c r="E220" s="9" t="s">
        <v>269</v>
      </c>
      <c r="F220" s="9"/>
      <c r="G220" s="6">
        <v>216</v>
      </c>
      <c r="H220" s="142">
        <v>2500</v>
      </c>
    </row>
    <row r="221" spans="1:8" ht="15.75">
      <c r="A221" s="100" t="s">
        <v>51</v>
      </c>
      <c r="B221" s="74" t="s">
        <v>130</v>
      </c>
      <c r="C221" s="74" t="s">
        <v>52</v>
      </c>
      <c r="D221" s="74"/>
      <c r="E221" s="74"/>
      <c r="F221" s="74"/>
      <c r="G221" s="89"/>
      <c r="H221" s="145">
        <f>H223+H228</f>
        <v>20542</v>
      </c>
    </row>
    <row r="222" spans="1:8" ht="16.5" thickBot="1">
      <c r="A222" s="265" t="s">
        <v>309</v>
      </c>
      <c r="B222" s="79"/>
      <c r="C222" s="79"/>
      <c r="D222" s="79"/>
      <c r="E222" s="79"/>
      <c r="F222" s="79"/>
      <c r="G222" s="90"/>
      <c r="H222" s="146"/>
    </row>
    <row r="223" spans="1:8" ht="15.75">
      <c r="A223" s="18" t="s">
        <v>312</v>
      </c>
      <c r="B223" s="11" t="s">
        <v>130</v>
      </c>
      <c r="C223" s="11" t="s">
        <v>52</v>
      </c>
      <c r="D223" s="11" t="s">
        <v>56</v>
      </c>
      <c r="E223" s="11"/>
      <c r="F223" s="11"/>
      <c r="G223" s="17"/>
      <c r="H223" s="148">
        <f>H224</f>
        <v>1500</v>
      </c>
    </row>
    <row r="224" spans="1:8" ht="15.75">
      <c r="A224" s="20" t="s">
        <v>148</v>
      </c>
      <c r="B224" s="5" t="s">
        <v>130</v>
      </c>
      <c r="C224" s="5" t="s">
        <v>135</v>
      </c>
      <c r="D224" s="5" t="s">
        <v>56</v>
      </c>
      <c r="E224" s="5" t="s">
        <v>211</v>
      </c>
      <c r="F224" s="5"/>
      <c r="G224" s="4"/>
      <c r="H224" s="140">
        <f>H226</f>
        <v>1500</v>
      </c>
    </row>
    <row r="225" spans="1:8" ht="15.75">
      <c r="A225" s="20" t="s">
        <v>169</v>
      </c>
      <c r="B225" s="5"/>
      <c r="C225" s="5"/>
      <c r="D225" s="5"/>
      <c r="E225" s="5"/>
      <c r="F225" s="5"/>
      <c r="G225" s="4"/>
      <c r="H225" s="140"/>
    </row>
    <row r="226" spans="1:8" ht="15.75">
      <c r="A226" s="20" t="s">
        <v>170</v>
      </c>
      <c r="B226" s="5" t="s">
        <v>130</v>
      </c>
      <c r="C226" s="5" t="s">
        <v>135</v>
      </c>
      <c r="D226" s="5" t="s">
        <v>56</v>
      </c>
      <c r="E226" s="5" t="s">
        <v>211</v>
      </c>
      <c r="F226" s="5"/>
      <c r="G226" s="4">
        <v>412</v>
      </c>
      <c r="H226" s="140">
        <v>1500</v>
      </c>
    </row>
    <row r="227" spans="1:8" ht="15.75">
      <c r="A227" s="18" t="s">
        <v>215</v>
      </c>
      <c r="B227" s="11"/>
      <c r="C227" s="11"/>
      <c r="D227" s="11"/>
      <c r="E227" s="11"/>
      <c r="F227" s="11"/>
      <c r="G227" s="17"/>
      <c r="H227" s="148"/>
    </row>
    <row r="228" spans="1:8" ht="15.75">
      <c r="A228" s="20" t="s">
        <v>313</v>
      </c>
      <c r="B228" s="5" t="s">
        <v>130</v>
      </c>
      <c r="C228" s="5" t="s">
        <v>52</v>
      </c>
      <c r="D228" s="5" t="s">
        <v>217</v>
      </c>
      <c r="E228" s="5"/>
      <c r="F228" s="5"/>
      <c r="G228" s="4"/>
      <c r="H228" s="140">
        <f>H229</f>
        <v>19042</v>
      </c>
    </row>
    <row r="229" spans="1:8" ht="15.75">
      <c r="A229" s="20" t="s">
        <v>186</v>
      </c>
      <c r="B229" s="5" t="s">
        <v>130</v>
      </c>
      <c r="C229" s="5" t="s">
        <v>52</v>
      </c>
      <c r="D229" s="5" t="s">
        <v>217</v>
      </c>
      <c r="E229" s="5" t="s">
        <v>187</v>
      </c>
      <c r="F229" s="5"/>
      <c r="G229" s="4"/>
      <c r="H229" s="140">
        <f>H230</f>
        <v>19042</v>
      </c>
    </row>
    <row r="230" spans="1:8" ht="16.5" thickBot="1">
      <c r="A230" s="22" t="s">
        <v>323</v>
      </c>
      <c r="B230" s="9" t="s">
        <v>130</v>
      </c>
      <c r="C230" s="9" t="s">
        <v>52</v>
      </c>
      <c r="D230" s="9" t="s">
        <v>217</v>
      </c>
      <c r="E230" s="9" t="s">
        <v>187</v>
      </c>
      <c r="F230" s="9"/>
      <c r="G230" s="6">
        <v>214</v>
      </c>
      <c r="H230" s="142">
        <v>19042</v>
      </c>
    </row>
    <row r="231" spans="1:8" ht="16.5" thickBot="1">
      <c r="A231" s="63" t="s">
        <v>218</v>
      </c>
      <c r="B231" s="64" t="s">
        <v>130</v>
      </c>
      <c r="C231" s="64" t="s">
        <v>120</v>
      </c>
      <c r="D231" s="98"/>
      <c r="E231" s="98"/>
      <c r="F231" s="98"/>
      <c r="G231" s="99"/>
      <c r="H231" s="143">
        <f>H232</f>
        <v>1560</v>
      </c>
    </row>
    <row r="232" spans="1:8" ht="15.75">
      <c r="A232" s="18" t="s">
        <v>121</v>
      </c>
      <c r="B232" s="11" t="s">
        <v>130</v>
      </c>
      <c r="C232" s="11" t="s">
        <v>120</v>
      </c>
      <c r="D232" s="11" t="s">
        <v>122</v>
      </c>
      <c r="E232" s="11"/>
      <c r="F232" s="11"/>
      <c r="G232" s="17"/>
      <c r="H232" s="148">
        <f>H233</f>
        <v>1560</v>
      </c>
    </row>
    <row r="233" spans="1:8" ht="15.75">
      <c r="A233" s="18" t="s">
        <v>276</v>
      </c>
      <c r="B233" s="11"/>
      <c r="C233" s="11"/>
      <c r="D233" s="11"/>
      <c r="E233" s="11"/>
      <c r="F233" s="11"/>
      <c r="G233" s="17"/>
      <c r="H233" s="148">
        <f>H235</f>
        <v>1560</v>
      </c>
    </row>
    <row r="234" spans="1:8" ht="15.75">
      <c r="A234" s="25" t="s">
        <v>277</v>
      </c>
      <c r="B234" s="26" t="s">
        <v>130</v>
      </c>
      <c r="C234" s="26" t="s">
        <v>120</v>
      </c>
      <c r="D234" s="26" t="s">
        <v>122</v>
      </c>
      <c r="E234" s="26" t="s">
        <v>275</v>
      </c>
      <c r="F234" s="26"/>
      <c r="G234" s="91"/>
      <c r="H234" s="185"/>
    </row>
    <row r="235" spans="1:8" ht="16.5" thickBot="1">
      <c r="A235" s="22" t="s">
        <v>123</v>
      </c>
      <c r="B235" s="9" t="s">
        <v>130</v>
      </c>
      <c r="C235" s="9" t="s">
        <v>120</v>
      </c>
      <c r="D235" s="9" t="s">
        <v>122</v>
      </c>
      <c r="E235" s="9" t="s">
        <v>275</v>
      </c>
      <c r="F235" s="9"/>
      <c r="G235" s="6">
        <v>443</v>
      </c>
      <c r="H235" s="142">
        <v>1560</v>
      </c>
    </row>
    <row r="236" spans="1:8" ht="16.5" thickBot="1">
      <c r="A236" s="63" t="s">
        <v>196</v>
      </c>
      <c r="B236" s="64"/>
      <c r="C236" s="64"/>
      <c r="D236" s="64"/>
      <c r="E236" s="64"/>
      <c r="F236" s="64"/>
      <c r="G236" s="93"/>
      <c r="H236" s="143">
        <f>H204+H210+H214+H221+H231</f>
        <v>555129</v>
      </c>
    </row>
  </sheetData>
  <mergeCells count="1">
    <mergeCell ref="A4:H4"/>
  </mergeCells>
  <printOptions horizontalCentered="1"/>
  <pageMargins left="0.6299212598425197" right="0.3937007874015748" top="0.5118110236220472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9"/>
  <sheetViews>
    <sheetView tabSelected="1" workbookViewId="0" topLeftCell="A1">
      <selection activeCell="E2" sqref="E2:H2"/>
    </sheetView>
  </sheetViews>
  <sheetFormatPr defaultColWidth="8.796875" defaultRowHeight="15"/>
  <cols>
    <col min="1" max="1" width="5.09765625" style="0" customWidth="1"/>
    <col min="5" max="5" width="7.5" style="0" customWidth="1"/>
    <col min="6" max="6" width="13.69921875" style="0" customWidth="1"/>
  </cols>
  <sheetData>
    <row r="1" spans="5:6" ht="15.75">
      <c r="E1" t="s">
        <v>337</v>
      </c>
      <c r="F1" s="268"/>
    </row>
    <row r="2" spans="5:8" ht="15.75">
      <c r="E2" s="275" t="s">
        <v>338</v>
      </c>
      <c r="F2" s="275"/>
      <c r="G2" s="275"/>
      <c r="H2" s="275"/>
    </row>
    <row r="4" spans="2:10" ht="15.75">
      <c r="B4" s="283" t="s">
        <v>333</v>
      </c>
      <c r="C4" s="283"/>
      <c r="D4" s="283"/>
      <c r="E4" s="283"/>
      <c r="F4" s="283"/>
      <c r="G4" s="283"/>
      <c r="H4" s="283"/>
      <c r="I4" s="267"/>
      <c r="J4" s="267"/>
    </row>
    <row r="5" spans="2:8" ht="15.75">
      <c r="B5" s="282" t="s">
        <v>322</v>
      </c>
      <c r="C5" s="282"/>
      <c r="D5" s="282"/>
      <c r="E5" s="282"/>
      <c r="F5" s="282"/>
      <c r="G5" s="282"/>
      <c r="H5" s="282"/>
    </row>
    <row r="6" ht="16.5" thickBot="1"/>
    <row r="7" spans="2:8" ht="16.5" thickBot="1">
      <c r="B7" s="166"/>
      <c r="C7" s="167"/>
      <c r="D7" s="167"/>
      <c r="E7" s="167"/>
      <c r="F7" s="167"/>
      <c r="G7" s="43"/>
      <c r="H7" s="168" t="s">
        <v>199</v>
      </c>
    </row>
    <row r="8" spans="2:8" ht="15.75">
      <c r="B8" s="169"/>
      <c r="C8" s="170" t="s">
        <v>0</v>
      </c>
      <c r="D8" s="170"/>
      <c r="E8" s="170"/>
      <c r="F8" s="170"/>
      <c r="G8" s="48" t="s">
        <v>156</v>
      </c>
      <c r="H8" s="171" t="s">
        <v>208</v>
      </c>
    </row>
    <row r="9" spans="2:8" ht="16.5" thickBot="1">
      <c r="B9" s="172"/>
      <c r="C9" s="173"/>
      <c r="D9" s="173"/>
      <c r="E9" s="173"/>
      <c r="F9" s="173"/>
      <c r="G9" s="103"/>
      <c r="H9" s="174"/>
    </row>
    <row r="10" spans="2:8" ht="16.5" thickBot="1">
      <c r="B10" s="175" t="s">
        <v>151</v>
      </c>
      <c r="C10" s="121"/>
      <c r="D10" s="121"/>
      <c r="E10" s="121"/>
      <c r="F10" s="168"/>
      <c r="G10" s="168">
        <f>'Прил.№4'!H12</f>
        <v>40642.5</v>
      </c>
      <c r="H10" s="176">
        <v>28687</v>
      </c>
    </row>
    <row r="11" spans="2:8" ht="16.5" thickBot="1">
      <c r="B11" s="175" t="s">
        <v>171</v>
      </c>
      <c r="C11" s="121"/>
      <c r="D11" s="121"/>
      <c r="E11" s="121"/>
      <c r="F11" s="168"/>
      <c r="G11" s="168">
        <f>'Прил.№4'!H83</f>
        <v>5340.5</v>
      </c>
      <c r="H11" s="176">
        <v>3586.2</v>
      </c>
    </row>
    <row r="12" spans="2:8" ht="16.5" thickBot="1">
      <c r="B12" s="175" t="s">
        <v>173</v>
      </c>
      <c r="C12" s="121"/>
      <c r="D12" s="121"/>
      <c r="E12" s="121"/>
      <c r="F12" s="168"/>
      <c r="G12" s="168">
        <f>'Прил.№4'!H117</f>
        <v>2235.8</v>
      </c>
      <c r="H12" s="104">
        <v>1402.6</v>
      </c>
    </row>
    <row r="13" spans="2:8" ht="15.75">
      <c r="B13" s="166" t="s">
        <v>209</v>
      </c>
      <c r="C13" s="167"/>
      <c r="D13" s="167"/>
      <c r="E13" s="167"/>
      <c r="F13" s="171"/>
      <c r="G13" s="171"/>
      <c r="H13" s="43"/>
    </row>
    <row r="14" spans="2:8" ht="16.5" thickBot="1">
      <c r="B14" s="172" t="s">
        <v>180</v>
      </c>
      <c r="C14" s="173"/>
      <c r="D14" s="173"/>
      <c r="E14" s="173"/>
      <c r="F14" s="174"/>
      <c r="G14" s="174">
        <f>'Прил.№4'!H175</f>
        <v>5035.5</v>
      </c>
      <c r="H14" s="103">
        <v>2937.2</v>
      </c>
    </row>
    <row r="15" spans="2:8" ht="16.5" thickBot="1">
      <c r="B15" s="166" t="s">
        <v>210</v>
      </c>
      <c r="C15" s="167"/>
      <c r="D15" s="167"/>
      <c r="E15" s="167"/>
      <c r="F15" s="171"/>
      <c r="G15" s="171">
        <f>'Прил.№4'!H181</f>
        <v>8262.6</v>
      </c>
      <c r="H15" s="43">
        <v>5193.9</v>
      </c>
    </row>
    <row r="16" spans="2:8" ht="15.75">
      <c r="B16" s="166" t="s">
        <v>225</v>
      </c>
      <c r="C16" s="167"/>
      <c r="D16" s="167"/>
      <c r="E16" s="167"/>
      <c r="F16" s="167"/>
      <c r="G16" s="166">
        <f>'Прил.№4'!H141</f>
        <v>4236.5</v>
      </c>
      <c r="H16" s="43">
        <v>2781.6</v>
      </c>
    </row>
    <row r="17" spans="2:8" ht="15.75">
      <c r="B17" s="276" t="s">
        <v>226</v>
      </c>
      <c r="C17" s="277"/>
      <c r="D17" s="277"/>
      <c r="E17" s="277"/>
      <c r="F17" s="278"/>
      <c r="G17" s="169"/>
      <c r="H17" s="48"/>
    </row>
    <row r="18" spans="2:8" ht="16.5" thickBot="1">
      <c r="B18" s="279" t="s">
        <v>227</v>
      </c>
      <c r="C18" s="280"/>
      <c r="D18" s="280"/>
      <c r="E18" s="280"/>
      <c r="F18" s="281"/>
      <c r="G18" s="172"/>
      <c r="H18" s="103"/>
    </row>
    <row r="19" spans="2:8" ht="16.5" thickBot="1">
      <c r="B19" s="172"/>
      <c r="C19" s="173"/>
      <c r="D19" s="173"/>
      <c r="E19" s="173"/>
      <c r="F19" s="104" t="s">
        <v>334</v>
      </c>
      <c r="G19" s="186">
        <f>G10+G11+G12+G14+G15+G16</f>
        <v>65753.4</v>
      </c>
      <c r="H19" s="187">
        <f>H10+H11+H12+H14+H15+H16</f>
        <v>44588.5</v>
      </c>
    </row>
  </sheetData>
  <mergeCells count="5">
    <mergeCell ref="E2:H2"/>
    <mergeCell ref="B17:F17"/>
    <mergeCell ref="B18:F18"/>
    <mergeCell ref="B5:H5"/>
    <mergeCell ref="B4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 №№ 2-5 к НРСД от 26.12.2005г. № 80-нр</dc:title>
  <dc:subject/>
  <dc:creator/>
  <cp:keywords/>
  <dc:description/>
  <cp:lastModifiedBy>T</cp:lastModifiedBy>
  <cp:lastPrinted>2005-12-23T10:22:49Z</cp:lastPrinted>
  <dcterms:created xsi:type="dcterms:W3CDTF">2002-11-11T07:39:40Z</dcterms:created>
  <dcterms:modified xsi:type="dcterms:W3CDTF">2018-01-07T00:30:42Z</dcterms:modified>
  <cp:category/>
  <cp:version/>
  <cp:contentType/>
  <cp:contentStatus/>
</cp:coreProperties>
</file>