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3"/>
  </bookViews>
  <sheets>
    <sheet name="Прил.№3" sheetId="1" r:id="rId1"/>
    <sheet name="Прил.№4" sheetId="2" r:id="rId2"/>
    <sheet name="Прил.№5" sheetId="3" r:id="rId3"/>
    <sheet name="Прил.№6" sheetId="4" r:id="rId4"/>
  </sheets>
  <definedNames/>
  <calcPr fullCalcOnLoad="1"/>
</workbook>
</file>

<file path=xl/sharedStrings.xml><?xml version="1.0" encoding="utf-8"?>
<sst xmlns="http://schemas.openxmlformats.org/spreadsheetml/2006/main" count="1048" uniqueCount="246">
  <si>
    <t>Наименование</t>
  </si>
  <si>
    <t>027</t>
  </si>
  <si>
    <t>029</t>
  </si>
  <si>
    <t>Коммунальное хозяйство</t>
  </si>
  <si>
    <t>443</t>
  </si>
  <si>
    <t>Социальная политика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</si>
  <si>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</si>
  <si>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</si>
  <si>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</si>
  <si>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</si>
  <si>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260</t>
  </si>
  <si>
    <t>262</t>
  </si>
  <si>
    <t>264</t>
  </si>
  <si>
    <t>272</t>
  </si>
  <si>
    <t>319</t>
  </si>
  <si>
    <t>412</t>
  </si>
  <si>
    <t xml:space="preserve">Здравоохранение </t>
  </si>
  <si>
    <t>327</t>
  </si>
  <si>
    <t>ФКРП</t>
  </si>
  <si>
    <t>ФКЦР</t>
  </si>
  <si>
    <t>ФКВР</t>
  </si>
  <si>
    <t>Общегосударственные  вопросы</t>
  </si>
  <si>
    <t>0100</t>
  </si>
  <si>
    <t>001 00 00</t>
  </si>
  <si>
    <t>Руководство и управление в сфере установленных  функций</t>
  </si>
  <si>
    <t>Функционирование  Правительства Российской Федерации,</t>
  </si>
  <si>
    <t xml:space="preserve"> высших органов исполнительной власти субъектов</t>
  </si>
  <si>
    <t xml:space="preserve"> Российской  Федерации, местных  администраций</t>
  </si>
  <si>
    <t>0104</t>
  </si>
  <si>
    <t xml:space="preserve">Национальная безопасность и правоохранительная </t>
  </si>
  <si>
    <t>деятельность</t>
  </si>
  <si>
    <t>0300</t>
  </si>
  <si>
    <t>Жилищно-коммунальное хозяйство</t>
  </si>
  <si>
    <t>0500</t>
  </si>
  <si>
    <t>0501</t>
  </si>
  <si>
    <t>Поддержка жилищного хозяйства</t>
  </si>
  <si>
    <t>350 00 00</t>
  </si>
  <si>
    <t>0502</t>
  </si>
  <si>
    <t>Мероприятия по благоустройству городских и сельских</t>
  </si>
  <si>
    <t>0700</t>
  </si>
  <si>
    <t>0701</t>
  </si>
  <si>
    <t>420 00 00</t>
  </si>
  <si>
    <t>Обеспечение деятельности подведомственных учреждений</t>
  </si>
  <si>
    <t>0702</t>
  </si>
  <si>
    <t>Школы-детские сады,школы начальные,неполные средние</t>
  </si>
  <si>
    <t>и средние</t>
  </si>
  <si>
    <t>421 00 00</t>
  </si>
  <si>
    <t>Учреждения по внешкольной работе с детьми</t>
  </si>
  <si>
    <t>423 00 00</t>
  </si>
  <si>
    <t>Культура,кинематография и средства</t>
  </si>
  <si>
    <t>масовой информации</t>
  </si>
  <si>
    <t>Культура</t>
  </si>
  <si>
    <t>0801</t>
  </si>
  <si>
    <t xml:space="preserve">Дворцы и  дома культуры, другие учреждения культуры </t>
  </si>
  <si>
    <t>и средств массовой информации</t>
  </si>
  <si>
    <t>440 00 00</t>
  </si>
  <si>
    <t>0800</t>
  </si>
  <si>
    <t>Театры, цирки, концертные и другие организации</t>
  </si>
  <si>
    <t>исполнительских искусств</t>
  </si>
  <si>
    <t>443 00 00</t>
  </si>
  <si>
    <t>Мероприятия в сфере культуры, кинематографии и средств</t>
  </si>
  <si>
    <t>массовой информации</t>
  </si>
  <si>
    <t>450 00 00</t>
  </si>
  <si>
    <t>Другие вопросы в области культуры, кинематографии</t>
  </si>
  <si>
    <t>0806</t>
  </si>
  <si>
    <t>Здравоохранение и спорт</t>
  </si>
  <si>
    <t>0900</t>
  </si>
  <si>
    <t>0901</t>
  </si>
  <si>
    <t>Больницы, клиники, госпитали,медико-санитарные части</t>
  </si>
  <si>
    <t>470 00 00</t>
  </si>
  <si>
    <t>1000</t>
  </si>
  <si>
    <t>Меры социальной поддержки граждан</t>
  </si>
  <si>
    <t>505 00 00</t>
  </si>
  <si>
    <t>Охрана окружающей среды</t>
  </si>
  <si>
    <t>0600</t>
  </si>
  <si>
    <t>Другие вопросы в области охраны окружающей среды</t>
  </si>
  <si>
    <t>0604</t>
  </si>
  <si>
    <t>Природоохранные мероприятия</t>
  </si>
  <si>
    <t>Другие вопросы в области здравоохранения и спорта</t>
  </si>
  <si>
    <t>0904</t>
  </si>
  <si>
    <t>483</t>
  </si>
  <si>
    <t xml:space="preserve">                      Приложение № 3</t>
  </si>
  <si>
    <t>000 00 00</t>
  </si>
  <si>
    <t>0000</t>
  </si>
  <si>
    <t>000</t>
  </si>
  <si>
    <t>042</t>
  </si>
  <si>
    <t>Центральный аппарат</t>
  </si>
  <si>
    <t>005</t>
  </si>
  <si>
    <t>Предоставление субсидий</t>
  </si>
  <si>
    <t>197</t>
  </si>
  <si>
    <t>Поддержка коммунального хозяйства</t>
  </si>
  <si>
    <t>поселений</t>
  </si>
  <si>
    <t>Администрация города</t>
  </si>
  <si>
    <t>КОД</t>
  </si>
  <si>
    <t>Раздел</t>
  </si>
  <si>
    <t>статья</t>
  </si>
  <si>
    <t>Вид</t>
  </si>
  <si>
    <t>Всего</t>
  </si>
  <si>
    <t>Целев.</t>
  </si>
  <si>
    <t>002</t>
  </si>
  <si>
    <t>Под-</t>
  </si>
  <si>
    <t>раздел</t>
  </si>
  <si>
    <t>Национальная экономика</t>
  </si>
  <si>
    <t>0400</t>
  </si>
  <si>
    <t>Другие вопросы в области национальной экономики</t>
  </si>
  <si>
    <t>0411</t>
  </si>
  <si>
    <t>Мероприятия по благоустройству городских и</t>
  </si>
  <si>
    <t>сельских поселений</t>
  </si>
  <si>
    <t>Управление образования</t>
  </si>
  <si>
    <t>003</t>
  </si>
  <si>
    <t>Управление культуры</t>
  </si>
  <si>
    <t>004</t>
  </si>
  <si>
    <t>Жилищное хозяйство</t>
  </si>
  <si>
    <t>006</t>
  </si>
  <si>
    <t xml:space="preserve">Муниципальное учреждение здравоохранения </t>
  </si>
  <si>
    <t xml:space="preserve">                        "ДЦГБ"</t>
  </si>
  <si>
    <t>007</t>
  </si>
  <si>
    <t xml:space="preserve">             МУП " ЖЭУ № 1 "</t>
  </si>
  <si>
    <t>012</t>
  </si>
  <si>
    <t>Областная научно-внедренческая лаборатория</t>
  </si>
  <si>
    <t>психопедагогики образования</t>
  </si>
  <si>
    <t>020</t>
  </si>
  <si>
    <t>МУП " Архитектура г. Долгопрудный"</t>
  </si>
  <si>
    <t>031</t>
  </si>
  <si>
    <t>Непрограммные инвестиции в основные фонды</t>
  </si>
  <si>
    <t>102 00 00</t>
  </si>
  <si>
    <t>Строительство объектов общегражданского назначения</t>
  </si>
  <si>
    <t>214</t>
  </si>
  <si>
    <t>Оказание социальной помощи</t>
  </si>
  <si>
    <t>ИТОГО РАСХОДОВ</t>
  </si>
  <si>
    <t>Расходы городского бюджета, распределяемые по ведомст-</t>
  </si>
  <si>
    <t xml:space="preserve">венной классификации(структуре) расходов, в процессе </t>
  </si>
  <si>
    <t>исполнения городского бюджета в соответствующем</t>
  </si>
  <si>
    <t>финансовом году.</t>
  </si>
  <si>
    <t xml:space="preserve">Национальная безопасность и правоохрани- </t>
  </si>
  <si>
    <t>тельная  деятельность(фонд "Правопорядок")</t>
  </si>
  <si>
    <t>ВСЕГО РАСХОДОВ</t>
  </si>
  <si>
    <t>текущие</t>
  </si>
  <si>
    <t>расходы</t>
  </si>
  <si>
    <t>в т.ч.</t>
  </si>
  <si>
    <t>кап.влож.</t>
  </si>
  <si>
    <t>ФКР</t>
  </si>
  <si>
    <t xml:space="preserve">                        в том числе</t>
  </si>
  <si>
    <t>капитальные расходы</t>
  </si>
  <si>
    <t>Функционирование  Правительства Российской Федерации</t>
  </si>
  <si>
    <t>Российской Федерации, местных администраций</t>
  </si>
  <si>
    <t xml:space="preserve">            в том числе</t>
  </si>
  <si>
    <t xml:space="preserve">                      ВСЕГО</t>
  </si>
  <si>
    <t xml:space="preserve">                      Приложение № 4</t>
  </si>
  <si>
    <t>ФОТ</t>
  </si>
  <si>
    <t xml:space="preserve">                                 Итого</t>
  </si>
  <si>
    <t>Приложение № 6</t>
  </si>
  <si>
    <t>МУП "Инженерные сети"</t>
  </si>
  <si>
    <t>017</t>
  </si>
  <si>
    <t>032</t>
  </si>
  <si>
    <t>ТСЖ "Долгие пруды"</t>
  </si>
  <si>
    <t>035</t>
  </si>
  <si>
    <t>ТСЖ "Стройжилинвест-эксплуатация"</t>
  </si>
  <si>
    <t>038</t>
  </si>
  <si>
    <t>ГУП "Мособлгаз"филиал "Химкимежрайгаз"</t>
  </si>
  <si>
    <t xml:space="preserve">МУП " Управление капитального </t>
  </si>
  <si>
    <t>010</t>
  </si>
  <si>
    <t>строительства г. Долгопрудного"</t>
  </si>
  <si>
    <t>Другие вопросы в области культуры,кинематографии</t>
  </si>
  <si>
    <t>351 00 00</t>
  </si>
  <si>
    <t xml:space="preserve">Другие вопросы в области национальной безопасности и </t>
  </si>
  <si>
    <t>правоохранительной деятельности</t>
  </si>
  <si>
    <t>0313</t>
  </si>
  <si>
    <t>Другие вопросы в области жилищно-коммунального</t>
  </si>
  <si>
    <t xml:space="preserve"> хозяйства</t>
  </si>
  <si>
    <t>0504</t>
  </si>
  <si>
    <t>(Инвестиционный фонд)</t>
  </si>
  <si>
    <t>Охрана окружающей среды(фонд "Экология")</t>
  </si>
  <si>
    <t>Другие вопросы в области национальной безопасности и</t>
  </si>
  <si>
    <t>хозяйства</t>
  </si>
  <si>
    <t>ООО "Управляющая компания</t>
  </si>
  <si>
    <t xml:space="preserve">                 " ЖилКомСервис"</t>
  </si>
  <si>
    <t>Управление администрации города по работе в</t>
  </si>
  <si>
    <t>микрорайонах Шереметьевский,Хлебниково,Павельцево</t>
  </si>
  <si>
    <t xml:space="preserve"> к НРСД от 20.12.2004г. № 75-нр</t>
  </si>
  <si>
    <t>Расходы городского бюджета на 2005 год по разделам</t>
  </si>
  <si>
    <t>подразделам, целевым статьям и видам расходов</t>
  </si>
  <si>
    <t>функциональной классификации расходов</t>
  </si>
  <si>
    <t>к НРСД от 20.12.2004г. № 75-нр</t>
  </si>
  <si>
    <t>подразделам функциональной классификации расходов бюджета</t>
  </si>
  <si>
    <t>Другие вопросы в области жилищно-коммунального хоз-ва</t>
  </si>
  <si>
    <t>Фонд софинансирования социальных расходов</t>
  </si>
  <si>
    <t>515 00 00</t>
  </si>
  <si>
    <t>Субсидии</t>
  </si>
  <si>
    <t>ГУВД Московской области</t>
  </si>
  <si>
    <t>044</t>
  </si>
  <si>
    <t>Ленинградская КЭЧ района МВО</t>
  </si>
  <si>
    <t>048</t>
  </si>
  <si>
    <t>Государственное образовательное учреждение</t>
  </si>
  <si>
    <t>начального профессионального образования</t>
  </si>
  <si>
    <t>профессиональное училище № 94</t>
  </si>
  <si>
    <t>045</t>
  </si>
  <si>
    <t>Реалицация государственных функций в области</t>
  </si>
  <si>
    <t>национальной экономики</t>
  </si>
  <si>
    <t>340 00 00</t>
  </si>
  <si>
    <t>Выполнение других обязательств государства</t>
  </si>
  <si>
    <t xml:space="preserve">Культура, кинематография и средства массовой </t>
  </si>
  <si>
    <t>информации</t>
  </si>
  <si>
    <t>Непрограммные инвестиции в  основные фонды</t>
  </si>
  <si>
    <t>Строительство объектов общегражданского  назначения</t>
  </si>
  <si>
    <t>Реализация государственных функций, связанных с обеспе-</t>
  </si>
  <si>
    <t>чением национальной безопасности и правоохранительной</t>
  </si>
  <si>
    <t>деятельности</t>
  </si>
  <si>
    <t>247 00 00</t>
  </si>
  <si>
    <t>Реализация государственных функций в области охраны</t>
  </si>
  <si>
    <t>окружающей среды</t>
  </si>
  <si>
    <t>412 00 00</t>
  </si>
  <si>
    <t>Мероприятия в области жилищного хозяйства по строитель-</t>
  </si>
  <si>
    <t>ству, реконструкции, приобретению жилых домов</t>
  </si>
  <si>
    <t>Государственная поддержка в сфере культуры, кинемато-</t>
  </si>
  <si>
    <t>графии и средств массовой информации</t>
  </si>
  <si>
    <t>Другие вопросы в области  социальной политики</t>
  </si>
  <si>
    <t>1006</t>
  </si>
  <si>
    <t>Прикладные научные исследования в области образования</t>
  </si>
  <si>
    <t>0708</t>
  </si>
  <si>
    <t>Прикладные научные исследования и разработки</t>
  </si>
  <si>
    <t>081 00 00</t>
  </si>
  <si>
    <t>216</t>
  </si>
  <si>
    <t>Реализация государственных функций в области</t>
  </si>
  <si>
    <t>охраны окружающей среды</t>
  </si>
  <si>
    <t>700</t>
  </si>
  <si>
    <t>453</t>
  </si>
  <si>
    <t>Другие вопросы в области социальной политики</t>
  </si>
  <si>
    <t>410</t>
  </si>
  <si>
    <t xml:space="preserve">             МУП " ЖЭУ № 2 "</t>
  </si>
  <si>
    <t>013</t>
  </si>
  <si>
    <t xml:space="preserve">                           Расходы городского бюджета на 2005 год по разделам и                                 </t>
  </si>
  <si>
    <t>Ведомственная структура расходов городского бюджета на 2005 г.</t>
  </si>
  <si>
    <t>Расходы на содержание</t>
  </si>
  <si>
    <t>органов местного самоуправления</t>
  </si>
  <si>
    <t>на 2005 год</t>
  </si>
  <si>
    <t>к НРСД от 14.12.2005г. № 76-нр</t>
  </si>
  <si>
    <t xml:space="preserve">Приложение № 6 </t>
  </si>
  <si>
    <t xml:space="preserve"> к НРСД от 14.12.2005г. № 76-нр</t>
  </si>
  <si>
    <t xml:space="preserve"> </t>
  </si>
  <si>
    <t xml:space="preserve">Приложение № 5 </t>
  </si>
  <si>
    <t>Приложение № 5</t>
  </si>
  <si>
    <t xml:space="preserve">  к НРСД от 14.12.2005г. № 76-нр</t>
  </si>
  <si>
    <t xml:space="preserve">  к НРСД от 20.12.2004г. № 75-нр</t>
  </si>
  <si>
    <t xml:space="preserve">                      Приложение № 3 </t>
  </si>
  <si>
    <t xml:space="preserve">                      Приложение № 4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</si>
</sst>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9"/>
      <name val="Times New Roman Cyr"/>
      <family val="1"/>
    </font>
    <font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7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49" fontId="1" fillId="0" borderId="5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  <xf numFmtId="49" fontId="1" fillId="0" borderId="6" xfId="0" applyNumberFormat="1" applyFont="1" applyBorder="1" applyAlignment="1">
      <alignment/>
    </xf>
    <xf numFmtId="49" fontId="1" fillId="0" borderId="7" xfId="0" applyNumberFormat="1" applyFont="1" applyBorder="1" applyAlignment="1">
      <alignment/>
    </xf>
    <xf numFmtId="49" fontId="1" fillId="0" borderId="8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1" fillId="0" borderId="7" xfId="0" applyFont="1" applyBorder="1" applyAlignment="1">
      <alignment/>
    </xf>
    <xf numFmtId="49" fontId="2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49" fontId="1" fillId="0" borderId="17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8" xfId="0" applyFont="1" applyBorder="1" applyAlignment="1">
      <alignment/>
    </xf>
    <xf numFmtId="49" fontId="1" fillId="0" borderId="19" xfId="0" applyNumberFormat="1" applyFont="1" applyBorder="1" applyAlignment="1">
      <alignment/>
    </xf>
    <xf numFmtId="49" fontId="2" fillId="0" borderId="7" xfId="0" applyNumberFormat="1" applyFont="1" applyBorder="1" applyAlignment="1">
      <alignment/>
    </xf>
    <xf numFmtId="49" fontId="2" fillId="0" borderId="1" xfId="0" applyNumberFormat="1" applyFont="1" applyBorder="1" applyAlignment="1">
      <alignment/>
    </xf>
    <xf numFmtId="49" fontId="2" fillId="0" borderId="8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5" fillId="0" borderId="0" xfId="0" applyFont="1" applyAlignment="1">
      <alignment/>
    </xf>
    <xf numFmtId="49" fontId="1" fillId="0" borderId="11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21" xfId="0" applyNumberFormat="1" applyFont="1" applyBorder="1" applyAlignment="1">
      <alignment/>
    </xf>
    <xf numFmtId="49" fontId="1" fillId="0" borderId="22" xfId="0" applyNumberFormat="1" applyFont="1" applyBorder="1" applyAlignment="1">
      <alignment/>
    </xf>
    <xf numFmtId="0" fontId="1" fillId="0" borderId="23" xfId="0" applyFont="1" applyBorder="1" applyAlignment="1">
      <alignment/>
    </xf>
    <xf numFmtId="49" fontId="2" fillId="0" borderId="21" xfId="0" applyNumberFormat="1" applyFont="1" applyBorder="1" applyAlignment="1">
      <alignment/>
    </xf>
    <xf numFmtId="0" fontId="0" fillId="0" borderId="21" xfId="0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4" xfId="0" applyNumberFormat="1" applyFont="1" applyBorder="1" applyAlignment="1">
      <alignment/>
    </xf>
    <xf numFmtId="49" fontId="1" fillId="0" borderId="24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0" fontId="0" fillId="0" borderId="25" xfId="0" applyBorder="1" applyAlignment="1">
      <alignment/>
    </xf>
    <xf numFmtId="0" fontId="3" fillId="0" borderId="26" xfId="0" applyFont="1" applyBorder="1" applyAlignment="1">
      <alignment/>
    </xf>
    <xf numFmtId="49" fontId="1" fillId="0" borderId="27" xfId="0" applyNumberFormat="1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49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49" fontId="3" fillId="0" borderId="29" xfId="0" applyNumberFormat="1" applyFont="1" applyBorder="1" applyAlignment="1">
      <alignment/>
    </xf>
    <xf numFmtId="0" fontId="0" fillId="0" borderId="30" xfId="0" applyFont="1" applyBorder="1" applyAlignment="1">
      <alignment/>
    </xf>
    <xf numFmtId="49" fontId="2" fillId="0" borderId="31" xfId="0" applyNumberFormat="1" applyFont="1" applyBorder="1" applyAlignment="1">
      <alignment/>
    </xf>
    <xf numFmtId="49" fontId="2" fillId="0" borderId="15" xfId="0" applyNumberFormat="1" applyFont="1" applyBorder="1" applyAlignment="1">
      <alignment/>
    </xf>
    <xf numFmtId="0" fontId="3" fillId="0" borderId="9" xfId="0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32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0" fontId="2" fillId="0" borderId="3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8" xfId="0" applyFont="1" applyBorder="1" applyAlignment="1">
      <alignment/>
    </xf>
    <xf numFmtId="49" fontId="2" fillId="0" borderId="6" xfId="0" applyNumberFormat="1" applyFont="1" applyBorder="1" applyAlignment="1">
      <alignment/>
    </xf>
    <xf numFmtId="0" fontId="3" fillId="0" borderId="34" xfId="0" applyFont="1" applyBorder="1" applyAlignment="1">
      <alignment/>
    </xf>
    <xf numFmtId="49" fontId="3" fillId="0" borderId="17" xfId="0" applyNumberFormat="1" applyFont="1" applyBorder="1" applyAlignment="1">
      <alignment/>
    </xf>
    <xf numFmtId="49" fontId="3" fillId="0" borderId="35" xfId="0" applyNumberFormat="1" applyFont="1" applyBorder="1" applyAlignment="1">
      <alignment/>
    </xf>
    <xf numFmtId="49" fontId="3" fillId="0" borderId="31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3" fillId="0" borderId="36" xfId="0" applyFont="1" applyBorder="1" applyAlignment="1">
      <alignment/>
    </xf>
    <xf numFmtId="49" fontId="3" fillId="0" borderId="2" xfId="0" applyNumberFormat="1" applyFont="1" applyBorder="1" applyAlignment="1">
      <alignment/>
    </xf>
    <xf numFmtId="49" fontId="3" fillId="0" borderId="37" xfId="0" applyNumberFormat="1" applyFont="1" applyBorder="1" applyAlignment="1">
      <alignment/>
    </xf>
    <xf numFmtId="49" fontId="3" fillId="0" borderId="38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3" fillId="0" borderId="39" xfId="0" applyFont="1" applyBorder="1" applyAlignment="1">
      <alignment/>
    </xf>
    <xf numFmtId="0" fontId="2" fillId="0" borderId="40" xfId="0" applyFont="1" applyBorder="1" applyAlignment="1">
      <alignment/>
    </xf>
    <xf numFmtId="49" fontId="3" fillId="0" borderId="41" xfId="0" applyNumberFormat="1" applyFont="1" applyBorder="1" applyAlignment="1">
      <alignment/>
    </xf>
    <xf numFmtId="49" fontId="3" fillId="0" borderId="42" xfId="0" applyNumberFormat="1" applyFont="1" applyBorder="1" applyAlignment="1">
      <alignment/>
    </xf>
    <xf numFmtId="49" fontId="3" fillId="0" borderId="43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" xfId="0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3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/>
    </xf>
    <xf numFmtId="49" fontId="2" fillId="0" borderId="20" xfId="0" applyNumberFormat="1" applyFont="1" applyBorder="1" applyAlignment="1">
      <alignment/>
    </xf>
    <xf numFmtId="49" fontId="2" fillId="0" borderId="24" xfId="0" applyNumberFormat="1" applyFont="1" applyBorder="1" applyAlignment="1">
      <alignment/>
    </xf>
    <xf numFmtId="49" fontId="3" fillId="0" borderId="33" xfId="0" applyNumberFormat="1" applyFont="1" applyBorder="1" applyAlignment="1">
      <alignment/>
    </xf>
    <xf numFmtId="49" fontId="3" fillId="0" borderId="9" xfId="0" applyNumberFormat="1" applyFont="1" applyBorder="1" applyAlignment="1">
      <alignment/>
    </xf>
    <xf numFmtId="0" fontId="1" fillId="0" borderId="34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36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6" fillId="0" borderId="34" xfId="0" applyFont="1" applyBorder="1" applyAlignment="1">
      <alignment/>
    </xf>
    <xf numFmtId="49" fontId="2" fillId="0" borderId="17" xfId="0" applyNumberFormat="1" applyFont="1" applyBorder="1" applyAlignment="1">
      <alignment/>
    </xf>
    <xf numFmtId="49" fontId="1" fillId="0" borderId="31" xfId="0" applyNumberFormat="1" applyFont="1" applyBorder="1" applyAlignment="1">
      <alignment/>
    </xf>
    <xf numFmtId="49" fontId="1" fillId="0" borderId="38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44" xfId="0" applyBorder="1" applyAlignment="1">
      <alignment/>
    </xf>
    <xf numFmtId="49" fontId="2" fillId="0" borderId="2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49" fontId="2" fillId="0" borderId="23" xfId="0" applyNumberFormat="1" applyFont="1" applyBorder="1" applyAlignment="1">
      <alignment/>
    </xf>
    <xf numFmtId="49" fontId="2" fillId="0" borderId="45" xfId="0" applyNumberFormat="1" applyFont="1" applyBorder="1" applyAlignment="1">
      <alignment/>
    </xf>
    <xf numFmtId="49" fontId="2" fillId="0" borderId="46" xfId="0" applyNumberFormat="1" applyFont="1" applyBorder="1" applyAlignment="1">
      <alignment/>
    </xf>
    <xf numFmtId="49" fontId="1" fillId="0" borderId="25" xfId="0" applyNumberFormat="1" applyFont="1" applyBorder="1" applyAlignment="1">
      <alignment/>
    </xf>
    <xf numFmtId="49" fontId="1" fillId="0" borderId="23" xfId="0" applyNumberFormat="1" applyFont="1" applyBorder="1" applyAlignment="1">
      <alignment/>
    </xf>
    <xf numFmtId="49" fontId="1" fillId="0" borderId="45" xfId="0" applyNumberFormat="1" applyFont="1" applyBorder="1" applyAlignment="1">
      <alignment/>
    </xf>
    <xf numFmtId="49" fontId="1" fillId="0" borderId="46" xfId="0" applyNumberFormat="1" applyFont="1" applyBorder="1" applyAlignment="1">
      <alignment/>
    </xf>
    <xf numFmtId="49" fontId="1" fillId="0" borderId="33" xfId="0" applyNumberFormat="1" applyFont="1" applyBorder="1" applyAlignment="1">
      <alignment/>
    </xf>
    <xf numFmtId="0" fontId="1" fillId="0" borderId="47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3" fillId="0" borderId="30" xfId="0" applyFont="1" applyBorder="1" applyAlignment="1">
      <alignment/>
    </xf>
    <xf numFmtId="49" fontId="1" fillId="0" borderId="30" xfId="0" applyNumberFormat="1" applyFont="1" applyBorder="1" applyAlignment="1">
      <alignment/>
    </xf>
    <xf numFmtId="0" fontId="0" fillId="0" borderId="33" xfId="0" applyBorder="1" applyAlignment="1">
      <alignment/>
    </xf>
    <xf numFmtId="49" fontId="1" fillId="0" borderId="40" xfId="0" applyNumberFormat="1" applyFont="1" applyBorder="1" applyAlignment="1">
      <alignment/>
    </xf>
    <xf numFmtId="0" fontId="4" fillId="0" borderId="30" xfId="0" applyFont="1" applyBorder="1" applyAlignment="1">
      <alignment/>
    </xf>
    <xf numFmtId="49" fontId="2" fillId="0" borderId="48" xfId="0" applyNumberFormat="1" applyFont="1" applyBorder="1" applyAlignment="1">
      <alignment/>
    </xf>
    <xf numFmtId="49" fontId="1" fillId="0" borderId="49" xfId="0" applyNumberFormat="1" applyFont="1" applyBorder="1" applyAlignment="1">
      <alignment/>
    </xf>
    <xf numFmtId="49" fontId="2" fillId="0" borderId="50" xfId="0" applyNumberFormat="1" applyFont="1" applyBorder="1" applyAlignment="1">
      <alignment/>
    </xf>
    <xf numFmtId="0" fontId="2" fillId="0" borderId="30" xfId="0" applyFont="1" applyBorder="1" applyAlignment="1">
      <alignment/>
    </xf>
    <xf numFmtId="49" fontId="2" fillId="0" borderId="44" xfId="0" applyNumberFormat="1" applyFont="1" applyBorder="1" applyAlignment="1">
      <alignment/>
    </xf>
    <xf numFmtId="49" fontId="1" fillId="0" borderId="51" xfId="0" applyNumberFormat="1" applyFont="1" applyBorder="1" applyAlignment="1">
      <alignment/>
    </xf>
    <xf numFmtId="49" fontId="3" fillId="0" borderId="48" xfId="0" applyNumberFormat="1" applyFont="1" applyBorder="1" applyAlignment="1">
      <alignment/>
    </xf>
    <xf numFmtId="0" fontId="6" fillId="0" borderId="52" xfId="0" applyFont="1" applyBorder="1" applyAlignment="1">
      <alignment/>
    </xf>
    <xf numFmtId="49" fontId="3" fillId="0" borderId="53" xfId="0" applyNumberFormat="1" applyFont="1" applyBorder="1" applyAlignment="1">
      <alignment/>
    </xf>
    <xf numFmtId="0" fontId="3" fillId="0" borderId="54" xfId="0" applyFont="1" applyBorder="1" applyAlignment="1">
      <alignment/>
    </xf>
    <xf numFmtId="49" fontId="3" fillId="0" borderId="50" xfId="0" applyNumberFormat="1" applyFont="1" applyBorder="1" applyAlignment="1">
      <alignment/>
    </xf>
    <xf numFmtId="49" fontId="3" fillId="0" borderId="44" xfId="0" applyNumberFormat="1" applyFont="1" applyBorder="1" applyAlignment="1">
      <alignment/>
    </xf>
    <xf numFmtId="0" fontId="3" fillId="0" borderId="52" xfId="0" applyFont="1" applyBorder="1" applyAlignment="1">
      <alignment/>
    </xf>
    <xf numFmtId="49" fontId="1" fillId="0" borderId="48" xfId="0" applyNumberFormat="1" applyFont="1" applyBorder="1" applyAlignment="1">
      <alignment/>
    </xf>
    <xf numFmtId="0" fontId="1" fillId="0" borderId="6" xfId="0" applyNumberFormat="1" applyFont="1" applyBorder="1" applyAlignment="1">
      <alignment/>
    </xf>
    <xf numFmtId="0" fontId="0" fillId="0" borderId="48" xfId="0" applyNumberFormat="1" applyBorder="1" applyAlignment="1">
      <alignment/>
    </xf>
    <xf numFmtId="0" fontId="1" fillId="0" borderId="8" xfId="0" applyNumberFormat="1" applyFont="1" applyBorder="1" applyAlignment="1">
      <alignment/>
    </xf>
    <xf numFmtId="0" fontId="0" fillId="0" borderId="49" xfId="0" applyNumberFormat="1" applyBorder="1" applyAlignment="1">
      <alignment/>
    </xf>
    <xf numFmtId="0" fontId="1" fillId="0" borderId="5" xfId="0" applyNumberFormat="1" applyFont="1" applyBorder="1" applyAlignment="1">
      <alignment/>
    </xf>
    <xf numFmtId="0" fontId="0" fillId="0" borderId="51" xfId="0" applyNumberFormat="1" applyBorder="1" applyAlignment="1">
      <alignment/>
    </xf>
    <xf numFmtId="0" fontId="1" fillId="0" borderId="35" xfId="0" applyNumberFormat="1" applyFont="1" applyBorder="1" applyAlignment="1">
      <alignment/>
    </xf>
    <xf numFmtId="0" fontId="0" fillId="0" borderId="53" xfId="0" applyNumberFormat="1" applyBorder="1" applyAlignment="1">
      <alignment/>
    </xf>
    <xf numFmtId="0" fontId="3" fillId="0" borderId="55" xfId="0" applyNumberFormat="1" applyFont="1" applyBorder="1" applyAlignment="1">
      <alignment/>
    </xf>
    <xf numFmtId="0" fontId="0" fillId="0" borderId="50" xfId="0" applyNumberFormat="1" applyBorder="1" applyAlignment="1">
      <alignment/>
    </xf>
    <xf numFmtId="0" fontId="3" fillId="0" borderId="33" xfId="0" applyNumberFormat="1" applyFont="1" applyBorder="1" applyAlignment="1">
      <alignment/>
    </xf>
    <xf numFmtId="0" fontId="3" fillId="0" borderId="44" xfId="0" applyNumberFormat="1" applyFont="1" applyBorder="1" applyAlignment="1">
      <alignment/>
    </xf>
    <xf numFmtId="0" fontId="0" fillId="0" borderId="44" xfId="0" applyNumberFormat="1" applyBorder="1" applyAlignment="1">
      <alignment/>
    </xf>
    <xf numFmtId="0" fontId="2" fillId="0" borderId="33" xfId="0" applyNumberFormat="1" applyFont="1" applyBorder="1" applyAlignment="1">
      <alignment/>
    </xf>
    <xf numFmtId="0" fontId="2" fillId="0" borderId="44" xfId="0" applyNumberFormat="1" applyFont="1" applyBorder="1" applyAlignment="1">
      <alignment/>
    </xf>
    <xf numFmtId="0" fontId="0" fillId="0" borderId="44" xfId="0" applyNumberFormat="1" applyFont="1" applyBorder="1" applyAlignment="1">
      <alignment/>
    </xf>
    <xf numFmtId="0" fontId="0" fillId="0" borderId="0" xfId="0" applyNumberFormat="1" applyAlignment="1">
      <alignment/>
    </xf>
    <xf numFmtId="164" fontId="1" fillId="0" borderId="28" xfId="0" applyNumberFormat="1" applyFont="1" applyBorder="1" applyAlignment="1">
      <alignment/>
    </xf>
    <xf numFmtId="164" fontId="2" fillId="0" borderId="28" xfId="0" applyNumberFormat="1" applyFont="1" applyBorder="1" applyAlignment="1">
      <alignment/>
    </xf>
    <xf numFmtId="164" fontId="1" fillId="0" borderId="56" xfId="0" applyNumberFormat="1" applyFont="1" applyBorder="1" applyAlignment="1">
      <alignment/>
    </xf>
    <xf numFmtId="164" fontId="1" fillId="0" borderId="57" xfId="0" applyNumberFormat="1" applyFont="1" applyBorder="1" applyAlignment="1">
      <alignment/>
    </xf>
    <xf numFmtId="164" fontId="2" fillId="0" borderId="58" xfId="0" applyNumberFormat="1" applyFont="1" applyBorder="1" applyAlignment="1">
      <alignment/>
    </xf>
    <xf numFmtId="164" fontId="2" fillId="0" borderId="59" xfId="0" applyNumberFormat="1" applyFont="1" applyBorder="1" applyAlignment="1">
      <alignment/>
    </xf>
    <xf numFmtId="164" fontId="2" fillId="0" borderId="60" xfId="0" applyNumberFormat="1" applyFont="1" applyBorder="1" applyAlignment="1">
      <alignment/>
    </xf>
    <xf numFmtId="164" fontId="2" fillId="0" borderId="56" xfId="0" applyNumberFormat="1" applyFont="1" applyBorder="1" applyAlignment="1">
      <alignment/>
    </xf>
    <xf numFmtId="164" fontId="1" fillId="0" borderId="60" xfId="0" applyNumberFormat="1" applyFont="1" applyBorder="1" applyAlignment="1">
      <alignment/>
    </xf>
    <xf numFmtId="164" fontId="1" fillId="0" borderId="59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5" fillId="0" borderId="21" xfId="0" applyNumberFormat="1" applyFont="1" applyBorder="1" applyAlignment="1">
      <alignment/>
    </xf>
    <xf numFmtId="49" fontId="5" fillId="0" borderId="25" xfId="0" applyNumberFormat="1" applyFont="1" applyBorder="1" applyAlignment="1">
      <alignment/>
    </xf>
    <xf numFmtId="49" fontId="5" fillId="0" borderId="22" xfId="0" applyNumberFormat="1" applyFont="1" applyBorder="1" applyAlignment="1">
      <alignment/>
    </xf>
    <xf numFmtId="164" fontId="7" fillId="0" borderId="33" xfId="0" applyNumberFormat="1" applyFont="1" applyBorder="1" applyAlignment="1">
      <alignment/>
    </xf>
    <xf numFmtId="164" fontId="7" fillId="0" borderId="61" xfId="0" applyNumberFormat="1" applyFont="1" applyBorder="1" applyAlignment="1">
      <alignment/>
    </xf>
    <xf numFmtId="164" fontId="5" fillId="0" borderId="62" xfId="0" applyNumberFormat="1" applyFont="1" applyBorder="1" applyAlignment="1">
      <alignment/>
    </xf>
    <xf numFmtId="164" fontId="5" fillId="0" borderId="63" xfId="0" applyNumberFormat="1" applyFont="1" applyBorder="1" applyAlignment="1">
      <alignment/>
    </xf>
    <xf numFmtId="164" fontId="7" fillId="0" borderId="64" xfId="0" applyNumberFormat="1" applyFont="1" applyBorder="1" applyAlignment="1">
      <alignment/>
    </xf>
    <xf numFmtId="164" fontId="7" fillId="0" borderId="55" xfId="0" applyNumberFormat="1" applyFont="1" applyBorder="1" applyAlignment="1">
      <alignment/>
    </xf>
    <xf numFmtId="164" fontId="7" fillId="0" borderId="44" xfId="0" applyNumberFormat="1" applyFont="1" applyBorder="1" applyAlignment="1">
      <alignment/>
    </xf>
    <xf numFmtId="164" fontId="5" fillId="0" borderId="61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164" fontId="7" fillId="0" borderId="48" xfId="0" applyNumberFormat="1" applyFont="1" applyBorder="1" applyAlignment="1">
      <alignment/>
    </xf>
    <xf numFmtId="164" fontId="5" fillId="0" borderId="49" xfId="0" applyNumberFormat="1" applyFont="1" applyBorder="1" applyAlignment="1">
      <alignment/>
    </xf>
    <xf numFmtId="164" fontId="7" fillId="0" borderId="53" xfId="0" applyNumberFormat="1" applyFont="1" applyBorder="1" applyAlignment="1">
      <alignment/>
    </xf>
    <xf numFmtId="164" fontId="7" fillId="0" borderId="22" xfId="0" applyNumberFormat="1" applyFont="1" applyBorder="1" applyAlignment="1">
      <alignment/>
    </xf>
    <xf numFmtId="164" fontId="5" fillId="0" borderId="51" xfId="0" applyNumberFormat="1" applyFont="1" applyBorder="1" applyAlignment="1">
      <alignment/>
    </xf>
    <xf numFmtId="164" fontId="5" fillId="0" borderId="48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164" fontId="5" fillId="0" borderId="15" xfId="0" applyNumberFormat="1" applyFont="1" applyBorder="1" applyAlignment="1">
      <alignment/>
    </xf>
    <xf numFmtId="164" fontId="5" fillId="0" borderId="4" xfId="0" applyNumberFormat="1" applyFont="1" applyBorder="1" applyAlignment="1">
      <alignment/>
    </xf>
    <xf numFmtId="164" fontId="5" fillId="0" borderId="60" xfId="0" applyNumberFormat="1" applyFont="1" applyBorder="1" applyAlignment="1">
      <alignment/>
    </xf>
    <xf numFmtId="164" fontId="5" fillId="0" borderId="31" xfId="0" applyNumberFormat="1" applyFont="1" applyBorder="1" applyAlignment="1">
      <alignment/>
    </xf>
    <xf numFmtId="0" fontId="5" fillId="0" borderId="44" xfId="0" applyFont="1" applyBorder="1" applyAlignment="1">
      <alignment/>
    </xf>
    <xf numFmtId="164" fontId="5" fillId="0" borderId="7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164" fontId="5" fillId="0" borderId="3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27" xfId="0" applyBorder="1" applyAlignment="1">
      <alignment/>
    </xf>
    <xf numFmtId="0" fontId="0" fillId="0" borderId="47" xfId="0" applyBorder="1" applyAlignment="1">
      <alignment/>
    </xf>
    <xf numFmtId="0" fontId="0" fillId="0" borderId="45" xfId="0" applyBorder="1" applyAlignment="1">
      <alignment/>
    </xf>
    <xf numFmtId="0" fontId="0" fillId="0" borderId="0" xfId="0" applyBorder="1" applyAlignment="1">
      <alignment/>
    </xf>
    <xf numFmtId="0" fontId="0" fillId="0" borderId="65" xfId="0" applyBorder="1" applyAlignment="1">
      <alignment/>
    </xf>
    <xf numFmtId="0" fontId="0" fillId="0" borderId="46" xfId="0" applyBorder="1" applyAlignment="1">
      <alignment/>
    </xf>
    <xf numFmtId="0" fontId="0" fillId="0" borderId="40" xfId="0" applyBorder="1" applyAlignment="1">
      <alignment/>
    </xf>
    <xf numFmtId="0" fontId="0" fillId="0" borderId="66" xfId="0" applyBorder="1" applyAlignment="1">
      <alignment/>
    </xf>
    <xf numFmtId="0" fontId="0" fillId="0" borderId="30" xfId="0" applyBorder="1" applyAlignment="1">
      <alignment/>
    </xf>
    <xf numFmtId="164" fontId="0" fillId="0" borderId="44" xfId="0" applyNumberFormat="1" applyBorder="1" applyAlignment="1">
      <alignment/>
    </xf>
    <xf numFmtId="164" fontId="3" fillId="0" borderId="58" xfId="0" applyNumberFormat="1" applyFont="1" applyBorder="1" applyAlignment="1">
      <alignment/>
    </xf>
    <xf numFmtId="0" fontId="1" fillId="0" borderId="8" xfId="0" applyFont="1" applyBorder="1" applyAlignment="1">
      <alignment/>
    </xf>
    <xf numFmtId="164" fontId="0" fillId="0" borderId="49" xfId="0" applyNumberFormat="1" applyBorder="1" applyAlignment="1">
      <alignment/>
    </xf>
    <xf numFmtId="164" fontId="5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0" fillId="0" borderId="25" xfId="0" applyNumberFormat="1" applyBorder="1" applyAlignment="1">
      <alignment/>
    </xf>
    <xf numFmtId="164" fontId="7" fillId="0" borderId="58" xfId="0" applyNumberFormat="1" applyFont="1" applyBorder="1" applyAlignment="1">
      <alignment/>
    </xf>
    <xf numFmtId="0" fontId="0" fillId="0" borderId="9" xfId="0" applyFont="1" applyBorder="1" applyAlignment="1">
      <alignment/>
    </xf>
    <xf numFmtId="164" fontId="7" fillId="0" borderId="56" xfId="0" applyNumberFormat="1" applyFont="1" applyBorder="1" applyAlignment="1">
      <alignment/>
    </xf>
    <xf numFmtId="0" fontId="1" fillId="0" borderId="1" xfId="0" applyNumberFormat="1" applyFont="1" applyBorder="1" applyAlignment="1">
      <alignment/>
    </xf>
    <xf numFmtId="0" fontId="0" fillId="0" borderId="1" xfId="0" applyNumberFormat="1" applyBorder="1" applyAlignment="1">
      <alignment/>
    </xf>
    <xf numFmtId="49" fontId="3" fillId="0" borderId="10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3" fillId="0" borderId="46" xfId="0" applyFont="1" applyBorder="1" applyAlignment="1">
      <alignment/>
    </xf>
    <xf numFmtId="164" fontId="3" fillId="0" borderId="60" xfId="0" applyNumberFormat="1" applyFont="1" applyBorder="1" applyAlignment="1">
      <alignment/>
    </xf>
    <xf numFmtId="164" fontId="3" fillId="0" borderId="56" xfId="0" applyNumberFormat="1" applyFont="1" applyBorder="1" applyAlignment="1">
      <alignment/>
    </xf>
    <xf numFmtId="0" fontId="2" fillId="0" borderId="39" xfId="0" applyFont="1" applyBorder="1" applyAlignment="1">
      <alignment/>
    </xf>
    <xf numFmtId="0" fontId="2" fillId="0" borderId="36" xfId="0" applyFont="1" applyBorder="1" applyAlignment="1">
      <alignment/>
    </xf>
    <xf numFmtId="164" fontId="1" fillId="0" borderId="67" xfId="0" applyNumberFormat="1" applyFont="1" applyBorder="1" applyAlignment="1">
      <alignment/>
    </xf>
    <xf numFmtId="49" fontId="2" fillId="0" borderId="29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1" fillId="0" borderId="32" xfId="0" applyNumberFormat="1" applyFont="1" applyBorder="1" applyAlignment="1">
      <alignment/>
    </xf>
    <xf numFmtId="49" fontId="3" fillId="0" borderId="27" xfId="0" applyNumberFormat="1" applyFont="1" applyBorder="1" applyAlignment="1">
      <alignment/>
    </xf>
    <xf numFmtId="49" fontId="3" fillId="0" borderId="40" xfId="0" applyNumberFormat="1" applyFont="1" applyBorder="1" applyAlignment="1">
      <alignment/>
    </xf>
    <xf numFmtId="49" fontId="3" fillId="0" borderId="7" xfId="0" applyNumberFormat="1" applyFont="1" applyBorder="1" applyAlignment="1">
      <alignment/>
    </xf>
    <xf numFmtId="49" fontId="0" fillId="0" borderId="33" xfId="0" applyNumberFormat="1" applyBorder="1" applyAlignment="1">
      <alignment/>
    </xf>
    <xf numFmtId="49" fontId="1" fillId="0" borderId="29" xfId="0" applyNumberFormat="1" applyFont="1" applyBorder="1" applyAlignment="1">
      <alignment/>
    </xf>
    <xf numFmtId="49" fontId="1" fillId="0" borderId="29" xfId="0" applyNumberFormat="1" applyFont="1" applyBorder="1" applyAlignment="1">
      <alignment horizontal="right"/>
    </xf>
    <xf numFmtId="164" fontId="1" fillId="0" borderId="68" xfId="0" applyNumberFormat="1" applyFont="1" applyBorder="1" applyAlignment="1">
      <alignment/>
    </xf>
    <xf numFmtId="164" fontId="0" fillId="0" borderId="40" xfId="0" applyNumberFormat="1" applyBorder="1" applyAlignment="1">
      <alignment/>
    </xf>
    <xf numFmtId="164" fontId="0" fillId="0" borderId="22" xfId="0" applyNumberFormat="1" applyBorder="1" applyAlignment="1">
      <alignment/>
    </xf>
    <xf numFmtId="49" fontId="6" fillId="0" borderId="53" xfId="0" applyNumberFormat="1" applyFont="1" applyBorder="1" applyAlignment="1">
      <alignment/>
    </xf>
    <xf numFmtId="49" fontId="3" fillId="0" borderId="69" xfId="0" applyNumberFormat="1" applyFont="1" applyBorder="1" applyAlignment="1">
      <alignment/>
    </xf>
    <xf numFmtId="49" fontId="1" fillId="0" borderId="70" xfId="0" applyNumberFormat="1" applyFont="1" applyBorder="1" applyAlignment="1">
      <alignment/>
    </xf>
    <xf numFmtId="49" fontId="3" fillId="0" borderId="47" xfId="0" applyNumberFormat="1" applyFont="1" applyBorder="1" applyAlignment="1">
      <alignment/>
    </xf>
    <xf numFmtId="49" fontId="1" fillId="0" borderId="71" xfId="0" applyNumberFormat="1" applyFont="1" applyBorder="1" applyAlignment="1">
      <alignment/>
    </xf>
    <xf numFmtId="49" fontId="1" fillId="0" borderId="72" xfId="0" applyNumberFormat="1" applyFont="1" applyBorder="1" applyAlignment="1">
      <alignment/>
    </xf>
    <xf numFmtId="49" fontId="2" fillId="0" borderId="47" xfId="0" applyNumberFormat="1" applyFont="1" applyBorder="1" applyAlignment="1">
      <alignment/>
    </xf>
    <xf numFmtId="49" fontId="2" fillId="0" borderId="69" xfId="0" applyNumberFormat="1" applyFont="1" applyBorder="1" applyAlignment="1">
      <alignment/>
    </xf>
    <xf numFmtId="49" fontId="3" fillId="0" borderId="73" xfId="0" applyNumberFormat="1" applyFont="1" applyBorder="1" applyAlignment="1">
      <alignment/>
    </xf>
    <xf numFmtId="49" fontId="2" fillId="0" borderId="74" xfId="0" applyNumberFormat="1" applyFont="1" applyBorder="1" applyAlignment="1">
      <alignment/>
    </xf>
    <xf numFmtId="49" fontId="1" fillId="0" borderId="69" xfId="0" applyNumberFormat="1" applyFont="1" applyBorder="1" applyAlignment="1">
      <alignment/>
    </xf>
    <xf numFmtId="49" fontId="3" fillId="0" borderId="19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41" xfId="0" applyFont="1" applyBorder="1" applyAlignment="1">
      <alignment/>
    </xf>
    <xf numFmtId="164" fontId="3" fillId="0" borderId="75" xfId="0" applyNumberFormat="1" applyFont="1" applyBorder="1" applyAlignment="1">
      <alignment/>
    </xf>
    <xf numFmtId="0" fontId="3" fillId="0" borderId="18" xfId="0" applyFont="1" applyBorder="1" applyAlignment="1">
      <alignment/>
    </xf>
    <xf numFmtId="164" fontId="3" fillId="0" borderId="67" xfId="0" applyNumberFormat="1" applyFont="1" applyBorder="1" applyAlignment="1">
      <alignment/>
    </xf>
    <xf numFmtId="0" fontId="3" fillId="0" borderId="29" xfId="0" applyFont="1" applyBorder="1" applyAlignment="1">
      <alignment/>
    </xf>
    <xf numFmtId="164" fontId="3" fillId="0" borderId="68" xfId="0" applyNumberFormat="1" applyFont="1" applyBorder="1" applyAlignment="1">
      <alignment/>
    </xf>
    <xf numFmtId="0" fontId="1" fillId="0" borderId="45" xfId="0" applyFont="1" applyBorder="1" applyAlignment="1">
      <alignment/>
    </xf>
    <xf numFmtId="49" fontId="2" fillId="0" borderId="25" xfId="0" applyNumberFormat="1" applyFont="1" applyBorder="1" applyAlignment="1">
      <alignment/>
    </xf>
    <xf numFmtId="164" fontId="1" fillId="0" borderId="75" xfId="0" applyNumberFormat="1" applyFont="1" applyBorder="1" applyAlignment="1">
      <alignment/>
    </xf>
    <xf numFmtId="164" fontId="3" fillId="0" borderId="44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61" xfId="0" applyFont="1" applyBorder="1" applyAlignment="1">
      <alignment/>
    </xf>
    <xf numFmtId="164" fontId="0" fillId="0" borderId="47" xfId="0" applyNumberFormat="1" applyBorder="1" applyAlignment="1">
      <alignment/>
    </xf>
    <xf numFmtId="49" fontId="8" fillId="0" borderId="0" xfId="0" applyNumberFormat="1" applyFont="1" applyAlignment="1">
      <alignment/>
    </xf>
    <xf numFmtId="0" fontId="6" fillId="0" borderId="54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selection activeCell="A3" sqref="A3"/>
    </sheetView>
  </sheetViews>
  <sheetFormatPr defaultColWidth="8.796875" defaultRowHeight="15"/>
  <cols>
    <col min="1" max="1" width="44.69921875" style="0" customWidth="1"/>
    <col min="2" max="2" width="5.8984375" style="1" customWidth="1"/>
    <col min="3" max="3" width="4.8984375" style="1" customWidth="1"/>
    <col min="4" max="4" width="6.69921875" style="168" customWidth="1"/>
    <col min="5" max="5" width="7.09765625" style="1" customWidth="1"/>
    <col min="6" max="6" width="0.1015625" style="1" hidden="1" customWidth="1"/>
    <col min="7" max="7" width="6.5" style="0" customWidth="1"/>
    <col min="8" max="8" width="8" style="0" customWidth="1"/>
    <col min="9" max="9" width="7.69921875" style="0" customWidth="1"/>
    <col min="10" max="10" width="8" style="0" customWidth="1"/>
  </cols>
  <sheetData>
    <row r="1" ht="15.75">
      <c r="B1" s="265" t="s">
        <v>244</v>
      </c>
    </row>
    <row r="2" ht="15.75">
      <c r="B2" s="265" t="s">
        <v>236</v>
      </c>
    </row>
    <row r="3" ht="15.75">
      <c r="B3" s="265" t="s">
        <v>81</v>
      </c>
    </row>
    <row r="4" ht="15.75">
      <c r="B4" s="265" t="s">
        <v>183</v>
      </c>
    </row>
    <row r="6" spans="1:8" ht="15.75">
      <c r="A6" s="270" t="s">
        <v>231</v>
      </c>
      <c r="B6" s="270"/>
      <c r="C6" s="270"/>
      <c r="D6" s="270"/>
      <c r="E6" s="270"/>
      <c r="F6" s="270"/>
      <c r="G6" s="270"/>
      <c r="H6" s="270"/>
    </row>
    <row r="7" spans="1:8" ht="15.75">
      <c r="A7" s="270" t="s">
        <v>184</v>
      </c>
      <c r="B7" s="270"/>
      <c r="C7" s="270"/>
      <c r="D7" s="270"/>
      <c r="E7" s="270"/>
      <c r="F7" s="270"/>
      <c r="G7" s="270"/>
      <c r="H7" s="270"/>
    </row>
    <row r="8" spans="1:6" ht="16.5" thickBot="1">
      <c r="A8" s="2"/>
      <c r="B8" s="3"/>
      <c r="C8" s="3"/>
      <c r="E8" s="3"/>
      <c r="F8" s="3"/>
    </row>
    <row r="9" spans="1:10" ht="16.5" thickBot="1">
      <c r="A9" s="40" t="s">
        <v>0</v>
      </c>
      <c r="B9" s="111" t="s">
        <v>141</v>
      </c>
      <c r="C9" s="115" t="s">
        <v>18</v>
      </c>
      <c r="D9" s="169" t="s">
        <v>97</v>
      </c>
      <c r="E9" s="123" t="s">
        <v>142</v>
      </c>
      <c r="F9" s="118"/>
      <c r="G9" s="124"/>
      <c r="H9" s="119"/>
      <c r="I9" s="51"/>
      <c r="J9" s="51"/>
    </row>
    <row r="10" spans="1:10" ht="16.5" thickBot="1">
      <c r="A10" s="109"/>
      <c r="B10" s="112"/>
      <c r="C10" s="116"/>
      <c r="D10" s="170"/>
      <c r="E10" s="38" t="s">
        <v>137</v>
      </c>
      <c r="F10" s="37"/>
      <c r="G10" s="126" t="s">
        <v>143</v>
      </c>
      <c r="H10" s="119"/>
      <c r="I10" s="51"/>
      <c r="J10" s="51"/>
    </row>
    <row r="11" spans="1:10" ht="15.75">
      <c r="A11" s="109"/>
      <c r="B11" s="112"/>
      <c r="C11" s="116"/>
      <c r="D11" s="170"/>
      <c r="E11" s="114" t="s">
        <v>138</v>
      </c>
      <c r="F11" s="37"/>
      <c r="G11" s="120" t="s">
        <v>97</v>
      </c>
      <c r="H11" s="120" t="s">
        <v>139</v>
      </c>
      <c r="I11" s="51"/>
      <c r="J11" s="51"/>
    </row>
    <row r="12" spans="1:10" ht="16.5" thickBot="1">
      <c r="A12" s="110"/>
      <c r="B12" s="113"/>
      <c r="C12" s="117"/>
      <c r="D12" s="171"/>
      <c r="E12" s="39"/>
      <c r="F12" s="125"/>
      <c r="G12" s="105"/>
      <c r="H12" s="121" t="s">
        <v>140</v>
      </c>
      <c r="I12" s="51"/>
      <c r="J12" s="51"/>
    </row>
    <row r="13" spans="1:8" ht="16.5" thickBot="1">
      <c r="A13" s="130" t="s">
        <v>21</v>
      </c>
      <c r="B13" s="138" t="s">
        <v>22</v>
      </c>
      <c r="C13" s="131" t="s">
        <v>83</v>
      </c>
      <c r="D13" s="172">
        <f>D17</f>
        <v>2190</v>
      </c>
      <c r="E13" s="178">
        <f>E17</f>
        <v>230</v>
      </c>
      <c r="F13" s="154" t="e">
        <f>F17+#REF!+#REF!</f>
        <v>#REF!</v>
      </c>
      <c r="G13" s="178">
        <f>G17</f>
        <v>1960</v>
      </c>
      <c r="H13" s="106"/>
    </row>
    <row r="14" spans="1:8" ht="15.75">
      <c r="A14" s="22" t="s">
        <v>146</v>
      </c>
      <c r="B14" s="135"/>
      <c r="C14" s="127"/>
      <c r="D14" s="173"/>
      <c r="E14" s="181"/>
      <c r="F14" s="141"/>
      <c r="G14" s="187"/>
      <c r="H14" s="142"/>
    </row>
    <row r="15" spans="1:8" ht="15.75">
      <c r="A15" s="24" t="s">
        <v>144</v>
      </c>
      <c r="B15" s="128"/>
      <c r="C15" s="128"/>
      <c r="D15" s="174"/>
      <c r="E15" s="182"/>
      <c r="F15" s="143"/>
      <c r="G15" s="188"/>
      <c r="H15" s="144"/>
    </row>
    <row r="16" spans="1:8" ht="15.75">
      <c r="A16" s="24" t="s">
        <v>26</v>
      </c>
      <c r="B16" s="128"/>
      <c r="C16" s="128"/>
      <c r="D16" s="174"/>
      <c r="E16" s="182"/>
      <c r="F16" s="143"/>
      <c r="G16" s="188"/>
      <c r="H16" s="144"/>
    </row>
    <row r="17" spans="1:8" ht="16.5" thickBot="1">
      <c r="A17" s="24" t="s">
        <v>145</v>
      </c>
      <c r="B17" s="128" t="s">
        <v>22</v>
      </c>
      <c r="C17" s="128" t="s">
        <v>28</v>
      </c>
      <c r="D17" s="174">
        <f>'Прил.№4'!G15</f>
        <v>2190</v>
      </c>
      <c r="E17" s="182">
        <f>D17-G17</f>
        <v>230</v>
      </c>
      <c r="F17" s="143"/>
      <c r="G17" s="188">
        <v>1960</v>
      </c>
      <c r="H17" s="144"/>
    </row>
    <row r="18" spans="1:8" ht="15.75">
      <c r="A18" s="134" t="s">
        <v>29</v>
      </c>
      <c r="B18" s="238"/>
      <c r="C18" s="135"/>
      <c r="D18" s="176"/>
      <c r="E18" s="183"/>
      <c r="F18" s="147"/>
      <c r="G18" s="190"/>
      <c r="H18" s="148"/>
    </row>
    <row r="19" spans="1:8" ht="16.5" thickBot="1">
      <c r="A19" s="266" t="s">
        <v>30</v>
      </c>
      <c r="B19" s="137" t="s">
        <v>31</v>
      </c>
      <c r="C19" s="137" t="s">
        <v>83</v>
      </c>
      <c r="D19" s="177">
        <f>D22</f>
        <v>650</v>
      </c>
      <c r="E19" s="184">
        <f>E22</f>
        <v>650</v>
      </c>
      <c r="F19" s="149" t="e">
        <f>#REF!+#REF!</f>
        <v>#REF!</v>
      </c>
      <c r="G19" s="184">
        <f>G22</f>
        <v>0</v>
      </c>
      <c r="H19" s="150"/>
    </row>
    <row r="20" spans="1:8" ht="15.75">
      <c r="A20" s="22" t="s">
        <v>146</v>
      </c>
      <c r="B20" s="135"/>
      <c r="C20" s="133"/>
      <c r="D20" s="173"/>
      <c r="E20" s="181"/>
      <c r="F20" s="141"/>
      <c r="G20" s="187"/>
      <c r="H20" s="142"/>
    </row>
    <row r="21" spans="1:8" ht="15.75">
      <c r="A21" s="51" t="s">
        <v>173</v>
      </c>
      <c r="B21" s="114"/>
      <c r="C21" s="114"/>
      <c r="D21" s="210"/>
      <c r="E21" s="182"/>
      <c r="F21" s="211"/>
      <c r="G21" s="210"/>
      <c r="H21" s="212"/>
    </row>
    <row r="22" spans="1:8" ht="16.5" thickBot="1">
      <c r="A22" s="51" t="s">
        <v>166</v>
      </c>
      <c r="B22" s="39" t="s">
        <v>31</v>
      </c>
      <c r="C22" s="114" t="s">
        <v>167</v>
      </c>
      <c r="D22" s="210">
        <f>'Прил.№4'!G21</f>
        <v>650</v>
      </c>
      <c r="E22" s="182">
        <f>D22-G22</f>
        <v>650</v>
      </c>
      <c r="F22" s="211"/>
      <c r="G22" s="210"/>
      <c r="H22" s="212"/>
    </row>
    <row r="23" spans="1:8" ht="16.5" thickBot="1">
      <c r="A23" s="122" t="s">
        <v>102</v>
      </c>
      <c r="B23" s="138" t="s">
        <v>103</v>
      </c>
      <c r="C23" s="138" t="s">
        <v>83</v>
      </c>
      <c r="D23" s="172">
        <f>D25</f>
        <v>60</v>
      </c>
      <c r="E23" s="178">
        <f>E25</f>
        <v>60</v>
      </c>
      <c r="F23" s="151">
        <f>F25</f>
        <v>0</v>
      </c>
      <c r="G23" s="172">
        <f>G25</f>
        <v>0</v>
      </c>
      <c r="H23" s="152">
        <f>H25</f>
        <v>0</v>
      </c>
    </row>
    <row r="24" spans="1:8" ht="15.75">
      <c r="A24" s="22" t="s">
        <v>146</v>
      </c>
      <c r="B24" s="135"/>
      <c r="C24" s="239"/>
      <c r="D24" s="173"/>
      <c r="E24" s="181"/>
      <c r="F24" s="141"/>
      <c r="G24" s="187"/>
      <c r="H24" s="142"/>
    </row>
    <row r="25" spans="1:8" ht="16.5" thickBot="1">
      <c r="A25" s="24" t="s">
        <v>104</v>
      </c>
      <c r="B25" s="128" t="s">
        <v>103</v>
      </c>
      <c r="C25" s="240" t="s">
        <v>105</v>
      </c>
      <c r="D25" s="174">
        <f>'Прил.№4'!G27</f>
        <v>60</v>
      </c>
      <c r="E25" s="182">
        <f>D25-G25</f>
        <v>60</v>
      </c>
      <c r="F25" s="143"/>
      <c r="G25" s="188">
        <v>0</v>
      </c>
      <c r="H25" s="144"/>
    </row>
    <row r="26" spans="1:8" ht="16.5" thickBot="1">
      <c r="A26" s="122" t="s">
        <v>32</v>
      </c>
      <c r="B26" s="138" t="s">
        <v>33</v>
      </c>
      <c r="C26" s="241" t="s">
        <v>83</v>
      </c>
      <c r="D26" s="178">
        <f>D28+D29+D31</f>
        <v>9194.6</v>
      </c>
      <c r="E26" s="178">
        <f>E28+E29+E31</f>
        <v>7194.6</v>
      </c>
      <c r="F26" s="152">
        <f>F28+F29</f>
        <v>0</v>
      </c>
      <c r="G26" s="178">
        <f>G28+G29+G31</f>
        <v>2000</v>
      </c>
      <c r="H26" s="153"/>
    </row>
    <row r="27" spans="1:8" ht="15.75">
      <c r="A27" s="22" t="s">
        <v>146</v>
      </c>
      <c r="B27" s="133"/>
      <c r="C27" s="239"/>
      <c r="D27" s="173"/>
      <c r="E27" s="181"/>
      <c r="F27" s="141"/>
      <c r="G27" s="187"/>
      <c r="H27" s="142"/>
    </row>
    <row r="28" spans="1:8" ht="15.75">
      <c r="A28" s="24" t="s">
        <v>112</v>
      </c>
      <c r="B28" s="128" t="s">
        <v>33</v>
      </c>
      <c r="C28" s="240" t="s">
        <v>34</v>
      </c>
      <c r="D28" s="174">
        <f>'Прил.№4'!G32</f>
        <v>1944.6</v>
      </c>
      <c r="E28" s="182">
        <f>D28-G28</f>
        <v>-55.40000000000009</v>
      </c>
      <c r="F28" s="143"/>
      <c r="G28" s="188">
        <v>2000</v>
      </c>
      <c r="H28" s="144"/>
    </row>
    <row r="29" spans="1:8" ht="15.75">
      <c r="A29" s="8" t="s">
        <v>3</v>
      </c>
      <c r="B29" s="132" t="s">
        <v>33</v>
      </c>
      <c r="C29" s="242" t="s">
        <v>37</v>
      </c>
      <c r="D29" s="175">
        <f>'Прил.№4'!G37</f>
        <v>550</v>
      </c>
      <c r="E29" s="185">
        <f>D29-G29</f>
        <v>550</v>
      </c>
      <c r="F29" s="145"/>
      <c r="G29" s="189"/>
      <c r="H29" s="146"/>
    </row>
    <row r="30" spans="1:8" ht="15.75">
      <c r="A30" s="24" t="s">
        <v>168</v>
      </c>
      <c r="B30" s="128"/>
      <c r="C30" s="13"/>
      <c r="D30" s="194"/>
      <c r="E30" s="185"/>
      <c r="F30" s="216"/>
      <c r="G30" s="194"/>
      <c r="H30" s="217"/>
    </row>
    <row r="31" spans="1:8" ht="16.5" thickBot="1">
      <c r="A31" s="51" t="s">
        <v>174</v>
      </c>
      <c r="B31" s="114" t="s">
        <v>33</v>
      </c>
      <c r="C31" s="243" t="s">
        <v>170</v>
      </c>
      <c r="D31" s="210">
        <f>'Прил.№4'!G42</f>
        <v>6700</v>
      </c>
      <c r="E31" s="185">
        <f>D31-G31</f>
        <v>6700</v>
      </c>
      <c r="F31" s="211"/>
      <c r="G31" s="210"/>
      <c r="H31" s="212"/>
    </row>
    <row r="32" spans="1:8" ht="16.5" thickBot="1">
      <c r="A32" s="122" t="s">
        <v>73</v>
      </c>
      <c r="B32" s="131" t="s">
        <v>74</v>
      </c>
      <c r="C32" s="244" t="s">
        <v>83</v>
      </c>
      <c r="D32" s="172">
        <f>D34</f>
        <v>400</v>
      </c>
      <c r="E32" s="178">
        <f>E34</f>
        <v>400</v>
      </c>
      <c r="F32" s="155">
        <f>F34</f>
        <v>0</v>
      </c>
      <c r="G32" s="178">
        <f>G34</f>
        <v>0</v>
      </c>
      <c r="H32" s="153"/>
    </row>
    <row r="33" spans="1:8" ht="15.75">
      <c r="A33" s="22" t="s">
        <v>146</v>
      </c>
      <c r="B33" s="127"/>
      <c r="C33" s="245"/>
      <c r="D33" s="173"/>
      <c r="E33" s="181"/>
      <c r="F33" s="141"/>
      <c r="G33" s="187"/>
      <c r="H33" s="142"/>
    </row>
    <row r="34" spans="1:8" ht="16.5" thickBot="1">
      <c r="A34" s="8" t="s">
        <v>75</v>
      </c>
      <c r="B34" s="132" t="s">
        <v>74</v>
      </c>
      <c r="C34" s="242" t="s">
        <v>76</v>
      </c>
      <c r="D34" s="175">
        <f>'Прил.№4'!G46</f>
        <v>400</v>
      </c>
      <c r="E34" s="185">
        <f>D34-G34</f>
        <v>400</v>
      </c>
      <c r="F34" s="145"/>
      <c r="G34" s="189"/>
      <c r="H34" s="146"/>
    </row>
    <row r="35" spans="1:8" ht="16.5" thickBot="1">
      <c r="A35" s="122" t="s">
        <v>6</v>
      </c>
      <c r="B35" s="138" t="s">
        <v>39</v>
      </c>
      <c r="C35" s="241" t="s">
        <v>83</v>
      </c>
      <c r="D35" s="172">
        <f>D37+D38+D39</f>
        <v>14055.5</v>
      </c>
      <c r="E35" s="172">
        <f>E37+E38+E39</f>
        <v>14055.5</v>
      </c>
      <c r="F35" s="151" t="e">
        <f>F37+F38+#REF!+#REF!</f>
        <v>#REF!</v>
      </c>
      <c r="G35" s="178"/>
      <c r="H35" s="152"/>
    </row>
    <row r="36" spans="1:8" ht="15.75">
      <c r="A36" s="22" t="s">
        <v>146</v>
      </c>
      <c r="B36" s="133"/>
      <c r="C36" s="239"/>
      <c r="D36" s="173"/>
      <c r="E36" s="186"/>
      <c r="F36" s="141"/>
      <c r="G36" s="187"/>
      <c r="H36" s="142"/>
    </row>
    <row r="37" spans="1:8" ht="15.75">
      <c r="A37" s="24" t="s">
        <v>7</v>
      </c>
      <c r="B37" s="128" t="s">
        <v>39</v>
      </c>
      <c r="C37" s="240" t="s">
        <v>40</v>
      </c>
      <c r="D37" s="174">
        <f>'Прил.№4'!G51</f>
        <v>11165.1</v>
      </c>
      <c r="E37" s="182">
        <f>D37-G37</f>
        <v>11165.1</v>
      </c>
      <c r="F37" s="143"/>
      <c r="G37" s="188"/>
      <c r="H37" s="144"/>
    </row>
    <row r="38" spans="1:8" ht="15.75">
      <c r="A38" s="24" t="s">
        <v>9</v>
      </c>
      <c r="B38" s="128" t="s">
        <v>39</v>
      </c>
      <c r="C38" s="240" t="s">
        <v>43</v>
      </c>
      <c r="D38" s="174">
        <f>'Прил.№4'!G54</f>
        <v>2745.4</v>
      </c>
      <c r="E38" s="182">
        <f>D38-G38</f>
        <v>2745.4</v>
      </c>
      <c r="F38" s="143"/>
      <c r="G38" s="188"/>
      <c r="H38" s="144"/>
    </row>
    <row r="39" spans="1:8" ht="16.5" thickBot="1">
      <c r="A39" s="263" t="s">
        <v>218</v>
      </c>
      <c r="B39" s="140" t="s">
        <v>39</v>
      </c>
      <c r="C39" s="248" t="s">
        <v>219</v>
      </c>
      <c r="D39" s="179">
        <f>'Прил.№4'!G60</f>
        <v>145</v>
      </c>
      <c r="E39" s="182">
        <f>D39-G39</f>
        <v>145</v>
      </c>
      <c r="F39" s="141"/>
      <c r="G39" s="187"/>
      <c r="H39" s="142"/>
    </row>
    <row r="40" spans="1:8" ht="15.75">
      <c r="A40" s="139" t="s">
        <v>49</v>
      </c>
      <c r="B40" s="135"/>
      <c r="C40" s="246"/>
      <c r="D40" s="176"/>
      <c r="E40" s="183"/>
      <c r="F40" s="147" t="s">
        <v>10</v>
      </c>
      <c r="G40" s="191"/>
      <c r="H40" s="148"/>
    </row>
    <row r="41" spans="1:8" ht="16.5" thickBot="1">
      <c r="A41" s="136" t="s">
        <v>50</v>
      </c>
      <c r="B41" s="129" t="s">
        <v>56</v>
      </c>
      <c r="C41" s="247" t="s">
        <v>83</v>
      </c>
      <c r="D41" s="177">
        <f>D43+D45</f>
        <v>5648</v>
      </c>
      <c r="E41" s="184">
        <f>E43+E45</f>
        <v>353</v>
      </c>
      <c r="F41" s="184">
        <f>F43+F45</f>
        <v>262</v>
      </c>
      <c r="G41" s="184">
        <f>G43+G45</f>
        <v>5295</v>
      </c>
      <c r="H41" s="177"/>
    </row>
    <row r="42" spans="1:8" ht="15.75">
      <c r="A42" s="22" t="s">
        <v>146</v>
      </c>
      <c r="B42" s="127"/>
      <c r="C42" s="245"/>
      <c r="D42" s="173"/>
      <c r="E42" s="181"/>
      <c r="F42" s="141"/>
      <c r="G42" s="187"/>
      <c r="H42" s="142"/>
    </row>
    <row r="43" spans="1:8" ht="15.75">
      <c r="A43" s="24" t="s">
        <v>51</v>
      </c>
      <c r="B43" s="128" t="s">
        <v>56</v>
      </c>
      <c r="C43" s="240" t="s">
        <v>52</v>
      </c>
      <c r="D43" s="174">
        <f>'Прил.№4'!G65+'Прил.№4'!H7</f>
        <v>353</v>
      </c>
      <c r="E43" s="182">
        <f>D43-G43</f>
        <v>353</v>
      </c>
      <c r="F43" s="143" t="s">
        <v>11</v>
      </c>
      <c r="G43" s="188"/>
      <c r="H43" s="144"/>
    </row>
    <row r="44" spans="1:8" ht="15.75">
      <c r="A44" s="24" t="s">
        <v>63</v>
      </c>
      <c r="B44" s="128"/>
      <c r="C44" s="240"/>
      <c r="D44" s="174"/>
      <c r="E44" s="182">
        <f>D44-G44</f>
        <v>0</v>
      </c>
      <c r="F44" s="143" t="s">
        <v>1</v>
      </c>
      <c r="G44" s="188"/>
      <c r="H44" s="209"/>
    </row>
    <row r="45" spans="1:8" ht="16.5" thickBot="1">
      <c r="A45" s="8" t="s">
        <v>54</v>
      </c>
      <c r="B45" s="132" t="s">
        <v>56</v>
      </c>
      <c r="C45" s="242" t="s">
        <v>64</v>
      </c>
      <c r="D45" s="175">
        <f>'Прил.№4'!G77</f>
        <v>5295</v>
      </c>
      <c r="E45" s="182">
        <f>D45-G45</f>
        <v>0</v>
      </c>
      <c r="F45" s="145"/>
      <c r="G45" s="189">
        <v>5295</v>
      </c>
      <c r="H45" s="185"/>
    </row>
    <row r="46" spans="1:8" ht="16.5" thickBot="1">
      <c r="A46" s="122" t="s">
        <v>65</v>
      </c>
      <c r="B46" s="138" t="s">
        <v>66</v>
      </c>
      <c r="C46" s="241" t="s">
        <v>83</v>
      </c>
      <c r="D46" s="172">
        <f>D48+D49</f>
        <v>4666.4</v>
      </c>
      <c r="E46" s="172">
        <f>E48+E49</f>
        <v>1397.5999999999995</v>
      </c>
      <c r="F46" s="172">
        <f>F48+F49</f>
        <v>0</v>
      </c>
      <c r="G46" s="172">
        <f>G48+G49</f>
        <v>3268.8</v>
      </c>
      <c r="H46" s="156"/>
    </row>
    <row r="47" spans="1:8" ht="15.75">
      <c r="A47" s="22" t="s">
        <v>146</v>
      </c>
      <c r="B47" s="127"/>
      <c r="C47" s="245"/>
      <c r="D47" s="173"/>
      <c r="E47" s="181"/>
      <c r="F47" s="141"/>
      <c r="G47" s="187"/>
      <c r="H47" s="142"/>
    </row>
    <row r="48" spans="1:8" ht="15.75">
      <c r="A48" s="24" t="s">
        <v>16</v>
      </c>
      <c r="B48" s="128" t="s">
        <v>66</v>
      </c>
      <c r="C48" s="240" t="s">
        <v>67</v>
      </c>
      <c r="D48" s="174">
        <f>'Прил.№4'!G83</f>
        <v>4166.4</v>
      </c>
      <c r="E48" s="182">
        <f>D48-G48</f>
        <v>1397.5999999999995</v>
      </c>
      <c r="F48" s="143"/>
      <c r="G48" s="188">
        <v>2768.8</v>
      </c>
      <c r="H48" s="144"/>
    </row>
    <row r="49" spans="1:8" ht="16.5" thickBot="1">
      <c r="A49" s="8" t="s">
        <v>78</v>
      </c>
      <c r="B49" s="132" t="s">
        <v>66</v>
      </c>
      <c r="C49" s="242" t="s">
        <v>79</v>
      </c>
      <c r="D49" s="175">
        <f>'Прил.№4'!G86</f>
        <v>500</v>
      </c>
      <c r="E49" s="182">
        <f>D49-G49</f>
        <v>0</v>
      </c>
      <c r="F49" s="145"/>
      <c r="G49" s="189">
        <v>500</v>
      </c>
      <c r="H49" s="146"/>
    </row>
    <row r="50" spans="1:8" ht="16.5" thickBot="1">
      <c r="A50" s="122" t="s">
        <v>5</v>
      </c>
      <c r="B50" s="138" t="s">
        <v>70</v>
      </c>
      <c r="C50" s="241" t="s">
        <v>83</v>
      </c>
      <c r="D50" s="172">
        <f>D51</f>
        <v>22.5</v>
      </c>
      <c r="E50" s="172">
        <f>E51</f>
        <v>22.5</v>
      </c>
      <c r="F50" s="151" t="e">
        <f>#REF!+#REF!+#REF!+#REF!</f>
        <v>#REF!</v>
      </c>
      <c r="G50" s="178"/>
      <c r="H50" s="152"/>
    </row>
    <row r="51" spans="1:8" ht="16.5" thickBot="1">
      <c r="A51" s="24" t="s">
        <v>227</v>
      </c>
      <c r="B51" s="128" t="s">
        <v>70</v>
      </c>
      <c r="C51" s="240" t="s">
        <v>217</v>
      </c>
      <c r="D51" s="174">
        <f>'Прил.№4'!G90</f>
        <v>22.5</v>
      </c>
      <c r="E51" s="186">
        <f>D51-G51</f>
        <v>22.5</v>
      </c>
      <c r="F51" s="143"/>
      <c r="G51" s="188"/>
      <c r="H51" s="144"/>
    </row>
    <row r="52" spans="1:8" ht="16.5" thickBot="1">
      <c r="A52" s="130" t="s">
        <v>147</v>
      </c>
      <c r="B52" s="131"/>
      <c r="C52" s="244"/>
      <c r="D52" s="172">
        <f>D13+D19+D23+D26+D32+D35+D41+D46+D50</f>
        <v>36887</v>
      </c>
      <c r="E52" s="178">
        <f>E13+E19+E23+E26+E32+E35+E41+E46+E50</f>
        <v>24363.199999999997</v>
      </c>
      <c r="F52" s="178" t="e">
        <f>F13+F19+F23+F26+F32+F35+F41+F46+F50</f>
        <v>#REF!</v>
      </c>
      <c r="G52" s="178">
        <f>G13+G19+G23+G26+G32+G35+G41+G46+G50</f>
        <v>12523.8</v>
      </c>
      <c r="H52" s="172">
        <f>H13+H19+H23+H26+H32+H35+H41+H46+H50</f>
        <v>0</v>
      </c>
    </row>
    <row r="53" spans="4:8" ht="15.75">
      <c r="D53" s="180"/>
      <c r="E53" s="157"/>
      <c r="F53" s="157"/>
      <c r="G53" s="157"/>
      <c r="H53" s="157"/>
    </row>
  </sheetData>
  <mergeCells count="2">
    <mergeCell ref="A6:H6"/>
    <mergeCell ref="A7:H7"/>
  </mergeCells>
  <printOptions horizontalCentered="1"/>
  <pageMargins left="0.6692913385826772" right="0.4724409448818898" top="0.3937007874015748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3"/>
  <sheetViews>
    <sheetView workbookViewId="0" topLeftCell="A1">
      <selection activeCell="B1" sqref="B1"/>
    </sheetView>
  </sheetViews>
  <sheetFormatPr defaultColWidth="8.796875" defaultRowHeight="15"/>
  <cols>
    <col min="1" max="1" width="43.09765625" style="0" customWidth="1"/>
    <col min="2" max="2" width="5.3984375" style="1" customWidth="1"/>
    <col min="3" max="3" width="5.19921875" style="1" customWidth="1"/>
    <col min="4" max="4" width="7.69921875" style="1" customWidth="1"/>
    <col min="5" max="5" width="6.19921875" style="1" customWidth="1"/>
    <col min="6" max="6" width="0.1015625" style="1" hidden="1" customWidth="1"/>
    <col min="7" max="7" width="9" style="35" customWidth="1"/>
  </cols>
  <sheetData>
    <row r="1" ht="15.75">
      <c r="B1" s="265" t="s">
        <v>245</v>
      </c>
    </row>
    <row r="2" ht="15.75">
      <c r="B2" s="265" t="s">
        <v>242</v>
      </c>
    </row>
    <row r="3" ht="15.75">
      <c r="B3" s="265" t="s">
        <v>148</v>
      </c>
    </row>
    <row r="4" ht="15.75">
      <c r="B4" s="265" t="s">
        <v>243</v>
      </c>
    </row>
    <row r="5" ht="15.75">
      <c r="B5" s="3"/>
    </row>
    <row r="6" spans="1:7" ht="15.75">
      <c r="A6" s="270" t="s">
        <v>180</v>
      </c>
      <c r="B6" s="270"/>
      <c r="C6" s="270"/>
      <c r="D6" s="270"/>
      <c r="E6" s="270"/>
      <c r="F6" s="270"/>
      <c r="G6" s="270"/>
    </row>
    <row r="7" spans="1:7" ht="15.75">
      <c r="A7" s="270" t="s">
        <v>181</v>
      </c>
      <c r="B7" s="270"/>
      <c r="C7" s="270"/>
      <c r="D7" s="270"/>
      <c r="E7" s="270"/>
      <c r="F7" s="270"/>
      <c r="G7" s="270"/>
    </row>
    <row r="8" spans="1:7" ht="15.75">
      <c r="A8" s="270" t="s">
        <v>182</v>
      </c>
      <c r="B8" s="270"/>
      <c r="C8" s="270"/>
      <c r="D8" s="270"/>
      <c r="E8" s="270"/>
      <c r="F8" s="270"/>
      <c r="G8" s="270"/>
    </row>
    <row r="9" spans="1:6" ht="16.5" thickBot="1">
      <c r="A9" s="2"/>
      <c r="B9" s="227"/>
      <c r="C9" s="3"/>
      <c r="D9" s="3"/>
      <c r="E9" s="3"/>
      <c r="F9" s="3"/>
    </row>
    <row r="10" spans="1:7" ht="16.5" thickBot="1">
      <c r="A10" s="14" t="s">
        <v>0</v>
      </c>
      <c r="B10" s="131" t="s">
        <v>141</v>
      </c>
      <c r="C10" s="228" t="s">
        <v>18</v>
      </c>
      <c r="D10" s="17" t="s">
        <v>19</v>
      </c>
      <c r="E10" s="17" t="s">
        <v>20</v>
      </c>
      <c r="F10" s="36"/>
      <c r="G10" s="192" t="s">
        <v>97</v>
      </c>
    </row>
    <row r="11" spans="1:7" ht="16.5" thickBot="1">
      <c r="A11" s="18"/>
      <c r="B11" s="99"/>
      <c r="C11" s="17"/>
      <c r="D11" s="17"/>
      <c r="E11" s="17"/>
      <c r="F11" s="36"/>
      <c r="G11" s="192"/>
    </row>
    <row r="12" spans="1:7" ht="16.5" thickBot="1">
      <c r="A12" s="214" t="s">
        <v>21</v>
      </c>
      <c r="B12" s="16" t="s">
        <v>22</v>
      </c>
      <c r="C12" s="16" t="s">
        <v>83</v>
      </c>
      <c r="D12" s="16" t="s">
        <v>82</v>
      </c>
      <c r="E12" s="16" t="s">
        <v>84</v>
      </c>
      <c r="F12" s="20"/>
      <c r="G12" s="213">
        <f>G15</f>
        <v>2190</v>
      </c>
    </row>
    <row r="13" spans="1:7" ht="15.75">
      <c r="A13" s="19" t="s">
        <v>25</v>
      </c>
      <c r="B13" s="5"/>
      <c r="C13" s="12"/>
      <c r="D13" s="12"/>
      <c r="E13" s="12"/>
      <c r="F13" s="46"/>
      <c r="G13" s="193"/>
    </row>
    <row r="14" spans="1:7" ht="15.75">
      <c r="A14" s="7" t="s">
        <v>26</v>
      </c>
      <c r="B14" s="13" t="s">
        <v>22</v>
      </c>
      <c r="C14" s="5"/>
      <c r="D14" s="5"/>
      <c r="E14" s="5"/>
      <c r="F14" s="43"/>
      <c r="G14" s="194"/>
    </row>
    <row r="15" spans="1:7" ht="15.75">
      <c r="A15" s="4" t="s">
        <v>27</v>
      </c>
      <c r="B15" s="13" t="s">
        <v>22</v>
      </c>
      <c r="C15" s="5" t="s">
        <v>28</v>
      </c>
      <c r="D15" s="5" t="s">
        <v>82</v>
      </c>
      <c r="E15" s="5" t="s">
        <v>84</v>
      </c>
      <c r="F15" s="43"/>
      <c r="G15" s="194">
        <f>G16</f>
        <v>2190</v>
      </c>
    </row>
    <row r="16" spans="1:7" ht="15.75">
      <c r="A16" s="4" t="s">
        <v>24</v>
      </c>
      <c r="B16" s="13" t="s">
        <v>22</v>
      </c>
      <c r="C16" s="5" t="s">
        <v>28</v>
      </c>
      <c r="D16" s="5" t="s">
        <v>23</v>
      </c>
      <c r="E16" s="5" t="s">
        <v>84</v>
      </c>
      <c r="F16" s="43"/>
      <c r="G16" s="194">
        <f>G17</f>
        <v>2190</v>
      </c>
    </row>
    <row r="17" spans="1:7" ht="16.5" thickBot="1">
      <c r="A17" s="19" t="s">
        <v>86</v>
      </c>
      <c r="B17" s="5" t="s">
        <v>22</v>
      </c>
      <c r="C17" s="5" t="s">
        <v>28</v>
      </c>
      <c r="D17" s="5" t="s">
        <v>23</v>
      </c>
      <c r="E17" s="5" t="s">
        <v>87</v>
      </c>
      <c r="F17" s="43"/>
      <c r="G17" s="194">
        <f>'Прил.№5'!H16</f>
        <v>2190</v>
      </c>
    </row>
    <row r="18" spans="1:7" ht="16.5" thickBot="1">
      <c r="A18" s="101" t="s">
        <v>29</v>
      </c>
      <c r="B18" s="229"/>
      <c r="C18" s="72"/>
      <c r="D18" s="71"/>
      <c r="E18" s="71"/>
      <c r="F18" s="103"/>
      <c r="G18" s="190"/>
    </row>
    <row r="19" spans="1:7" ht="16.5" thickBot="1">
      <c r="A19" s="75" t="s">
        <v>30</v>
      </c>
      <c r="B19" s="230" t="s">
        <v>31</v>
      </c>
      <c r="C19" s="16" t="s">
        <v>83</v>
      </c>
      <c r="D19" s="16" t="s">
        <v>82</v>
      </c>
      <c r="E19" s="16" t="s">
        <v>84</v>
      </c>
      <c r="F19" s="104" t="s">
        <v>2</v>
      </c>
      <c r="G19" s="215">
        <f>G21</f>
        <v>650</v>
      </c>
    </row>
    <row r="20" spans="1:7" ht="15.75">
      <c r="A20" s="4" t="s">
        <v>165</v>
      </c>
      <c r="B20" s="5" t="s">
        <v>31</v>
      </c>
      <c r="C20" s="5"/>
      <c r="D20" s="5"/>
      <c r="E20" s="5"/>
      <c r="F20" s="5"/>
      <c r="G20" s="194"/>
    </row>
    <row r="21" spans="1:7" ht="15.75">
      <c r="A21" s="4" t="s">
        <v>166</v>
      </c>
      <c r="B21" s="5" t="s">
        <v>31</v>
      </c>
      <c r="C21" s="5" t="s">
        <v>167</v>
      </c>
      <c r="D21" s="5"/>
      <c r="E21" s="5"/>
      <c r="F21" s="5"/>
      <c r="G21" s="194">
        <f>G24</f>
        <v>650</v>
      </c>
    </row>
    <row r="22" spans="1:7" ht="15.75">
      <c r="A22" s="4" t="s">
        <v>205</v>
      </c>
      <c r="B22" s="10"/>
      <c r="C22" s="5"/>
      <c r="D22" s="5"/>
      <c r="E22" s="5"/>
      <c r="F22" s="5"/>
      <c r="G22" s="194"/>
    </row>
    <row r="23" spans="1:7" ht="15.75">
      <c r="A23" s="7" t="s">
        <v>206</v>
      </c>
      <c r="B23" s="10"/>
      <c r="C23" s="10"/>
      <c r="D23" s="10"/>
      <c r="E23" s="10"/>
      <c r="F23" s="10"/>
      <c r="G23" s="195"/>
    </row>
    <row r="24" spans="1:7" ht="15.75">
      <c r="A24" s="7" t="s">
        <v>207</v>
      </c>
      <c r="B24" s="10" t="s">
        <v>31</v>
      </c>
      <c r="C24" s="10" t="s">
        <v>167</v>
      </c>
      <c r="D24" s="10" t="s">
        <v>208</v>
      </c>
      <c r="E24" s="10"/>
      <c r="F24" s="10"/>
      <c r="G24" s="195">
        <f>G25</f>
        <v>650</v>
      </c>
    </row>
    <row r="25" spans="1:7" ht="16.5" thickBot="1">
      <c r="A25" s="7" t="s">
        <v>200</v>
      </c>
      <c r="B25" s="10" t="s">
        <v>31</v>
      </c>
      <c r="C25" s="10" t="s">
        <v>167</v>
      </c>
      <c r="D25" s="10" t="s">
        <v>208</v>
      </c>
      <c r="E25" s="10" t="s">
        <v>222</v>
      </c>
      <c r="F25" s="10"/>
      <c r="G25" s="195">
        <f>'Прил.№5'!H172</f>
        <v>650</v>
      </c>
    </row>
    <row r="26" spans="1:7" ht="16.5" thickBot="1">
      <c r="A26" s="60" t="s">
        <v>102</v>
      </c>
      <c r="B26" s="138" t="s">
        <v>103</v>
      </c>
      <c r="C26" s="62" t="s">
        <v>83</v>
      </c>
      <c r="D26" s="61" t="s">
        <v>82</v>
      </c>
      <c r="E26" s="61" t="s">
        <v>84</v>
      </c>
      <c r="F26" s="36"/>
      <c r="G26" s="213">
        <f>G27</f>
        <v>60</v>
      </c>
    </row>
    <row r="27" spans="1:7" ht="15.75">
      <c r="A27" s="21" t="s">
        <v>104</v>
      </c>
      <c r="B27" s="12" t="s">
        <v>103</v>
      </c>
      <c r="C27" s="11" t="s">
        <v>105</v>
      </c>
      <c r="D27" s="12"/>
      <c r="E27" s="12"/>
      <c r="F27" s="46"/>
      <c r="G27" s="193">
        <f>G29</f>
        <v>60</v>
      </c>
    </row>
    <row r="28" spans="1:7" ht="15.75">
      <c r="A28" s="23" t="s">
        <v>223</v>
      </c>
      <c r="B28" s="5"/>
      <c r="C28" s="13"/>
      <c r="D28" s="5"/>
      <c r="E28" s="5"/>
      <c r="F28" s="43"/>
      <c r="G28" s="194"/>
    </row>
    <row r="29" spans="1:7" ht="15.75">
      <c r="A29" s="23" t="s">
        <v>198</v>
      </c>
      <c r="B29" s="5" t="s">
        <v>103</v>
      </c>
      <c r="C29" s="13" t="s">
        <v>105</v>
      </c>
      <c r="D29" s="5" t="s">
        <v>199</v>
      </c>
      <c r="E29" s="5"/>
      <c r="F29" s="43"/>
      <c r="G29" s="194">
        <f>G30</f>
        <v>60</v>
      </c>
    </row>
    <row r="30" spans="1:7" ht="16.5" thickBot="1">
      <c r="A30" s="7" t="s">
        <v>200</v>
      </c>
      <c r="B30" s="5" t="s">
        <v>103</v>
      </c>
      <c r="C30" s="5" t="s">
        <v>105</v>
      </c>
      <c r="D30" s="5" t="s">
        <v>199</v>
      </c>
      <c r="E30" s="5" t="s">
        <v>222</v>
      </c>
      <c r="F30" s="5"/>
      <c r="G30" s="194">
        <f>'Прил.№5'!H21</f>
        <v>60</v>
      </c>
    </row>
    <row r="31" spans="1:7" ht="16.5" thickBot="1">
      <c r="A31" s="60" t="s">
        <v>32</v>
      </c>
      <c r="B31" s="131" t="s">
        <v>33</v>
      </c>
      <c r="C31" s="62" t="s">
        <v>83</v>
      </c>
      <c r="D31" s="61" t="s">
        <v>82</v>
      </c>
      <c r="E31" s="61" t="s">
        <v>84</v>
      </c>
      <c r="F31" s="36"/>
      <c r="G31" s="213">
        <f>G32+G37+G42</f>
        <v>9194.6</v>
      </c>
    </row>
    <row r="32" spans="1:7" ht="15.75">
      <c r="A32" s="21" t="s">
        <v>112</v>
      </c>
      <c r="B32" s="12" t="s">
        <v>33</v>
      </c>
      <c r="C32" s="11" t="s">
        <v>34</v>
      </c>
      <c r="D32" s="12" t="s">
        <v>82</v>
      </c>
      <c r="E32" s="12" t="s">
        <v>84</v>
      </c>
      <c r="F32" s="46"/>
      <c r="G32" s="193">
        <f>G33</f>
        <v>1944.6</v>
      </c>
    </row>
    <row r="33" spans="1:7" ht="15.75">
      <c r="A33" s="23" t="s">
        <v>35</v>
      </c>
      <c r="B33" s="5" t="s">
        <v>33</v>
      </c>
      <c r="C33" s="13" t="s">
        <v>34</v>
      </c>
      <c r="D33" s="5" t="s">
        <v>36</v>
      </c>
      <c r="E33" s="5" t="s">
        <v>84</v>
      </c>
      <c r="F33" s="43"/>
      <c r="G33" s="194">
        <f>G34+G36</f>
        <v>1944.6</v>
      </c>
    </row>
    <row r="34" spans="1:7" ht="15.75">
      <c r="A34" s="23" t="s">
        <v>88</v>
      </c>
      <c r="B34" s="5" t="s">
        <v>33</v>
      </c>
      <c r="C34" s="13" t="s">
        <v>34</v>
      </c>
      <c r="D34" s="5" t="s">
        <v>36</v>
      </c>
      <c r="E34" s="5" t="s">
        <v>89</v>
      </c>
      <c r="F34" s="43"/>
      <c r="G34" s="194">
        <f>'Прил.№5'!H95+'Прил.№5'!H100</f>
        <v>-55.400000000000006</v>
      </c>
    </row>
    <row r="35" spans="1:7" ht="15.75">
      <c r="A35" s="23" t="s">
        <v>212</v>
      </c>
      <c r="B35" s="5"/>
      <c r="C35" s="13"/>
      <c r="D35" s="5"/>
      <c r="E35" s="5"/>
      <c r="F35" s="43"/>
      <c r="G35" s="194"/>
    </row>
    <row r="36" spans="1:7" ht="15.75">
      <c r="A36" s="23" t="s">
        <v>213</v>
      </c>
      <c r="B36" s="5" t="s">
        <v>33</v>
      </c>
      <c r="C36" s="13" t="s">
        <v>34</v>
      </c>
      <c r="D36" s="5" t="s">
        <v>36</v>
      </c>
      <c r="E36" s="5" t="s">
        <v>228</v>
      </c>
      <c r="F36" s="43"/>
      <c r="G36" s="194">
        <f>'Прил.№5'!H139</f>
        <v>2000</v>
      </c>
    </row>
    <row r="37" spans="1:7" ht="15.75">
      <c r="A37" s="23" t="s">
        <v>3</v>
      </c>
      <c r="B37" s="5" t="s">
        <v>33</v>
      </c>
      <c r="C37" s="13" t="s">
        <v>37</v>
      </c>
      <c r="D37" s="5"/>
      <c r="E37" s="5"/>
      <c r="F37" s="43"/>
      <c r="G37" s="194">
        <f>G38</f>
        <v>550</v>
      </c>
    </row>
    <row r="38" spans="1:7" ht="15.75">
      <c r="A38" s="23" t="s">
        <v>90</v>
      </c>
      <c r="B38" s="5" t="s">
        <v>33</v>
      </c>
      <c r="C38" s="13" t="s">
        <v>37</v>
      </c>
      <c r="D38" s="5" t="s">
        <v>164</v>
      </c>
      <c r="E38" s="5"/>
      <c r="F38" s="43"/>
      <c r="G38" s="194">
        <f>G40</f>
        <v>550</v>
      </c>
    </row>
    <row r="39" spans="1:7" ht="15.75">
      <c r="A39" s="23" t="s">
        <v>38</v>
      </c>
      <c r="B39" s="5"/>
      <c r="C39" s="13"/>
      <c r="D39" s="5"/>
      <c r="E39" s="5"/>
      <c r="F39" s="43"/>
      <c r="G39" s="194"/>
    </row>
    <row r="40" spans="1:7" ht="15.75">
      <c r="A40" s="4" t="s">
        <v>91</v>
      </c>
      <c r="B40" s="5" t="s">
        <v>33</v>
      </c>
      <c r="C40" s="5" t="s">
        <v>37</v>
      </c>
      <c r="D40" s="5" t="s">
        <v>164</v>
      </c>
      <c r="E40" s="5" t="s">
        <v>15</v>
      </c>
      <c r="F40" s="5"/>
      <c r="G40" s="194">
        <f>'Прил.№5'!H117</f>
        <v>550</v>
      </c>
    </row>
    <row r="41" spans="1:7" ht="15.75">
      <c r="A41" s="4" t="s">
        <v>168</v>
      </c>
      <c r="B41" s="5" t="s">
        <v>33</v>
      </c>
      <c r="C41" s="5"/>
      <c r="D41" s="5"/>
      <c r="E41" s="5"/>
      <c r="F41" s="5"/>
      <c r="G41" s="4"/>
    </row>
    <row r="42" spans="1:7" ht="15.75">
      <c r="A42" s="4" t="s">
        <v>169</v>
      </c>
      <c r="B42" s="5" t="s">
        <v>33</v>
      </c>
      <c r="C42" s="5" t="s">
        <v>170</v>
      </c>
      <c r="D42" s="5"/>
      <c r="E42" s="5"/>
      <c r="F42" s="5"/>
      <c r="G42" s="261">
        <f>G43</f>
        <v>6700</v>
      </c>
    </row>
    <row r="43" spans="1:7" ht="15.75">
      <c r="A43" s="4" t="s">
        <v>124</v>
      </c>
      <c r="B43" s="5" t="s">
        <v>33</v>
      </c>
      <c r="C43" s="5" t="s">
        <v>170</v>
      </c>
      <c r="D43" s="5" t="s">
        <v>125</v>
      </c>
      <c r="E43" s="5"/>
      <c r="F43" s="5"/>
      <c r="G43" s="261">
        <f>G44</f>
        <v>6700</v>
      </c>
    </row>
    <row r="44" spans="1:7" ht="16.5" thickBot="1">
      <c r="A44" s="7" t="s">
        <v>126</v>
      </c>
      <c r="B44" s="10" t="s">
        <v>33</v>
      </c>
      <c r="C44" s="10" t="s">
        <v>170</v>
      </c>
      <c r="D44" s="10" t="s">
        <v>125</v>
      </c>
      <c r="E44" s="10" t="s">
        <v>127</v>
      </c>
      <c r="F44" s="10"/>
      <c r="G44" s="262">
        <f>'Прил.№5'!H178</f>
        <v>6700</v>
      </c>
    </row>
    <row r="45" spans="1:7" ht="16.5" thickBot="1">
      <c r="A45" s="18" t="s">
        <v>73</v>
      </c>
      <c r="B45" s="16" t="s">
        <v>74</v>
      </c>
      <c r="C45" s="62" t="s">
        <v>83</v>
      </c>
      <c r="D45" s="61" t="s">
        <v>82</v>
      </c>
      <c r="E45" s="61" t="s">
        <v>84</v>
      </c>
      <c r="F45" s="36"/>
      <c r="G45" s="213">
        <f>G46</f>
        <v>400</v>
      </c>
    </row>
    <row r="46" spans="1:7" ht="15.75">
      <c r="A46" s="21" t="s">
        <v>75</v>
      </c>
      <c r="B46" s="12" t="s">
        <v>74</v>
      </c>
      <c r="C46" s="11" t="s">
        <v>76</v>
      </c>
      <c r="D46" s="12"/>
      <c r="E46" s="12"/>
      <c r="F46" s="46"/>
      <c r="G46" s="193">
        <f>G48</f>
        <v>400</v>
      </c>
    </row>
    <row r="47" spans="1:7" ht="15.75">
      <c r="A47" s="21" t="s">
        <v>223</v>
      </c>
      <c r="B47" s="10"/>
      <c r="C47" s="13"/>
      <c r="D47" s="5"/>
      <c r="E47" s="5"/>
      <c r="F47" s="43"/>
      <c r="G47" s="194"/>
    </row>
    <row r="48" spans="1:7" ht="16.5" thickBot="1">
      <c r="A48" s="28" t="s">
        <v>224</v>
      </c>
      <c r="B48" s="29" t="s">
        <v>74</v>
      </c>
      <c r="C48" s="9" t="s">
        <v>76</v>
      </c>
      <c r="D48" s="10" t="s">
        <v>211</v>
      </c>
      <c r="E48" s="10"/>
      <c r="F48" s="44"/>
      <c r="G48" s="195">
        <f>G49</f>
        <v>400</v>
      </c>
    </row>
    <row r="49" spans="1:7" ht="16.5" thickBot="1">
      <c r="A49" s="25" t="s">
        <v>77</v>
      </c>
      <c r="B49" s="17" t="s">
        <v>74</v>
      </c>
      <c r="C49" s="9" t="s">
        <v>76</v>
      </c>
      <c r="D49" s="10" t="s">
        <v>211</v>
      </c>
      <c r="E49" s="10" t="s">
        <v>4</v>
      </c>
      <c r="F49" s="44"/>
      <c r="G49" s="195">
        <f>'Прил.№5'!H183</f>
        <v>400</v>
      </c>
    </row>
    <row r="50" spans="1:7" ht="16.5" thickBot="1">
      <c r="A50" s="60" t="s">
        <v>6</v>
      </c>
      <c r="B50" s="16" t="s">
        <v>39</v>
      </c>
      <c r="C50" s="62"/>
      <c r="D50" s="61"/>
      <c r="E50" s="99"/>
      <c r="F50" s="36"/>
      <c r="G50" s="213">
        <f>G51+G54+G60</f>
        <v>14055.5</v>
      </c>
    </row>
    <row r="51" spans="1:7" ht="15.75">
      <c r="A51" s="21" t="s">
        <v>7</v>
      </c>
      <c r="B51" s="12" t="s">
        <v>39</v>
      </c>
      <c r="C51" s="11" t="s">
        <v>40</v>
      </c>
      <c r="D51" s="12"/>
      <c r="E51" s="12"/>
      <c r="F51" s="46"/>
      <c r="G51" s="193">
        <f>G52</f>
        <v>11165.1</v>
      </c>
    </row>
    <row r="52" spans="1:7" ht="15.75">
      <c r="A52" s="23" t="s">
        <v>8</v>
      </c>
      <c r="B52" s="10" t="s">
        <v>39</v>
      </c>
      <c r="C52" s="13" t="s">
        <v>40</v>
      </c>
      <c r="D52" s="5" t="s">
        <v>41</v>
      </c>
      <c r="E52" s="5"/>
      <c r="F52" s="43"/>
      <c r="G52" s="194">
        <f>G53</f>
        <v>11165.1</v>
      </c>
    </row>
    <row r="53" spans="1:7" ht="15.75">
      <c r="A53" s="25" t="s">
        <v>42</v>
      </c>
      <c r="B53" s="10" t="s">
        <v>39</v>
      </c>
      <c r="C53" s="9" t="s">
        <v>40</v>
      </c>
      <c r="D53" s="10" t="s">
        <v>41</v>
      </c>
      <c r="E53" s="10" t="s">
        <v>17</v>
      </c>
      <c r="F53" s="44"/>
      <c r="G53" s="194">
        <f>'Прил.№5'!H30+'Прил.№5'!H70</f>
        <v>11165.1</v>
      </c>
    </row>
    <row r="54" spans="1:7" ht="15.75">
      <c r="A54" s="25" t="s">
        <v>9</v>
      </c>
      <c r="B54" s="10"/>
      <c r="C54" s="9" t="s">
        <v>43</v>
      </c>
      <c r="D54" s="10"/>
      <c r="E54" s="10"/>
      <c r="F54" s="44"/>
      <c r="G54" s="194">
        <f>G56+G58</f>
        <v>2745.4</v>
      </c>
    </row>
    <row r="55" spans="1:7" ht="15.75">
      <c r="A55" s="25" t="s">
        <v>44</v>
      </c>
      <c r="B55" s="10" t="s">
        <v>39</v>
      </c>
      <c r="C55" s="9"/>
      <c r="D55" s="10"/>
      <c r="E55" s="10"/>
      <c r="F55" s="44"/>
      <c r="G55" s="194"/>
    </row>
    <row r="56" spans="1:7" ht="15.75">
      <c r="A56" s="25" t="s">
        <v>45</v>
      </c>
      <c r="B56" s="5" t="s">
        <v>39</v>
      </c>
      <c r="C56" s="9" t="s">
        <v>43</v>
      </c>
      <c r="D56" s="10" t="s">
        <v>46</v>
      </c>
      <c r="E56" s="10"/>
      <c r="F56" s="44"/>
      <c r="G56" s="195">
        <f>G57</f>
        <v>1404.5</v>
      </c>
    </row>
    <row r="57" spans="1:7" ht="15.75">
      <c r="A57" s="4" t="s">
        <v>42</v>
      </c>
      <c r="B57" s="5" t="s">
        <v>39</v>
      </c>
      <c r="C57" s="5" t="s">
        <v>43</v>
      </c>
      <c r="D57" s="5" t="s">
        <v>46</v>
      </c>
      <c r="E57" s="5" t="s">
        <v>17</v>
      </c>
      <c r="F57" s="5"/>
      <c r="G57" s="194">
        <f>'Прил.№5'!H34+'Прил.№5'!H74</f>
        <v>1404.5</v>
      </c>
    </row>
    <row r="58" spans="1:7" ht="15.75">
      <c r="A58" s="4" t="s">
        <v>47</v>
      </c>
      <c r="B58" s="5" t="s">
        <v>39</v>
      </c>
      <c r="C58" s="5" t="s">
        <v>43</v>
      </c>
      <c r="D58" s="5" t="s">
        <v>48</v>
      </c>
      <c r="E58" s="5"/>
      <c r="F58" s="5"/>
      <c r="G58" s="194">
        <f>G59</f>
        <v>1340.9</v>
      </c>
    </row>
    <row r="59" spans="1:7" ht="15.75">
      <c r="A59" s="4" t="s">
        <v>42</v>
      </c>
      <c r="B59" s="5" t="s">
        <v>39</v>
      </c>
      <c r="C59" s="5" t="s">
        <v>43</v>
      </c>
      <c r="D59" s="5" t="s">
        <v>48</v>
      </c>
      <c r="E59" s="5" t="s">
        <v>17</v>
      </c>
      <c r="F59" s="5"/>
      <c r="G59" s="194">
        <f>'Прил.№5'!H36+'Прил.№5'!H41</f>
        <v>1340.9</v>
      </c>
    </row>
    <row r="60" spans="1:7" ht="15.75">
      <c r="A60" s="208" t="s">
        <v>218</v>
      </c>
      <c r="B60" s="5" t="s">
        <v>39</v>
      </c>
      <c r="C60" s="5" t="s">
        <v>219</v>
      </c>
      <c r="D60" s="5"/>
      <c r="E60" s="5"/>
      <c r="F60" s="43"/>
      <c r="G60" s="194">
        <f>G61</f>
        <v>145</v>
      </c>
    </row>
    <row r="61" spans="1:7" ht="15.75">
      <c r="A61" s="208" t="s">
        <v>220</v>
      </c>
      <c r="B61" s="5" t="s">
        <v>39</v>
      </c>
      <c r="C61" s="5" t="s">
        <v>219</v>
      </c>
      <c r="D61" s="5" t="s">
        <v>221</v>
      </c>
      <c r="E61" s="5"/>
      <c r="F61" s="43"/>
      <c r="G61" s="194">
        <f>G62</f>
        <v>145</v>
      </c>
    </row>
    <row r="62" spans="1:7" ht="16.5" thickBot="1">
      <c r="A62" s="4" t="s">
        <v>42</v>
      </c>
      <c r="B62" s="5" t="s">
        <v>225</v>
      </c>
      <c r="C62" s="5" t="s">
        <v>219</v>
      </c>
      <c r="D62" s="5" t="s">
        <v>221</v>
      </c>
      <c r="E62" s="5" t="s">
        <v>17</v>
      </c>
      <c r="F62" s="43"/>
      <c r="G62" s="194">
        <f>'Прил.№5'!H111</f>
        <v>145</v>
      </c>
    </row>
    <row r="63" spans="1:7" ht="15.75">
      <c r="A63" s="70" t="s">
        <v>49</v>
      </c>
      <c r="B63" s="102"/>
      <c r="C63" s="72"/>
      <c r="D63" s="71"/>
      <c r="E63" s="71"/>
      <c r="F63" s="103" t="s">
        <v>10</v>
      </c>
      <c r="G63" s="190"/>
    </row>
    <row r="64" spans="1:7" ht="16.5" thickBot="1">
      <c r="A64" s="75" t="s">
        <v>50</v>
      </c>
      <c r="B64" s="226" t="s">
        <v>56</v>
      </c>
      <c r="C64" s="107"/>
      <c r="D64" s="107"/>
      <c r="E64" s="107"/>
      <c r="F64" s="104"/>
      <c r="G64" s="215">
        <f>G65+G77</f>
        <v>5648</v>
      </c>
    </row>
    <row r="65" spans="1:7" ht="15.75">
      <c r="A65" s="21" t="s">
        <v>51</v>
      </c>
      <c r="B65" s="12" t="s">
        <v>56</v>
      </c>
      <c r="C65" s="12" t="s">
        <v>52</v>
      </c>
      <c r="D65" s="12"/>
      <c r="E65" s="12"/>
      <c r="F65" s="46" t="s">
        <v>11</v>
      </c>
      <c r="G65" s="193">
        <f>G67+G70+G73</f>
        <v>353</v>
      </c>
    </row>
    <row r="66" spans="1:7" ht="15.75">
      <c r="A66" s="23" t="s">
        <v>53</v>
      </c>
      <c r="B66" s="5"/>
      <c r="C66" s="5"/>
      <c r="D66" s="5"/>
      <c r="E66" s="5"/>
      <c r="F66" s="43"/>
      <c r="G66" s="194"/>
    </row>
    <row r="67" spans="1:7" ht="15.75">
      <c r="A67" s="23" t="s">
        <v>54</v>
      </c>
      <c r="B67" s="5" t="s">
        <v>56</v>
      </c>
      <c r="C67" s="5" t="s">
        <v>52</v>
      </c>
      <c r="D67" s="5" t="s">
        <v>55</v>
      </c>
      <c r="E67" s="5"/>
      <c r="F67" s="43" t="s">
        <v>12</v>
      </c>
      <c r="G67" s="194">
        <f>G68</f>
        <v>373</v>
      </c>
    </row>
    <row r="68" spans="1:7" ht="15.75">
      <c r="A68" s="25" t="s">
        <v>42</v>
      </c>
      <c r="B68" s="5" t="s">
        <v>56</v>
      </c>
      <c r="C68" s="5" t="s">
        <v>52</v>
      </c>
      <c r="D68" s="5" t="s">
        <v>55</v>
      </c>
      <c r="E68" s="5" t="s">
        <v>17</v>
      </c>
      <c r="F68" s="43"/>
      <c r="G68" s="194">
        <f>'Прил.№5'!H47+'Прил.№5'!H82</f>
        <v>373</v>
      </c>
    </row>
    <row r="69" spans="1:7" ht="15.75">
      <c r="A69" s="23" t="s">
        <v>57</v>
      </c>
      <c r="B69" s="5"/>
      <c r="C69" s="5"/>
      <c r="D69" s="5"/>
      <c r="E69" s="5"/>
      <c r="F69" s="43" t="s">
        <v>13</v>
      </c>
      <c r="G69" s="194"/>
    </row>
    <row r="70" spans="1:7" ht="15.75">
      <c r="A70" s="23" t="s">
        <v>58</v>
      </c>
      <c r="B70" s="5" t="s">
        <v>56</v>
      </c>
      <c r="C70" s="5" t="s">
        <v>52</v>
      </c>
      <c r="D70" s="5" t="s">
        <v>59</v>
      </c>
      <c r="E70" s="5"/>
      <c r="F70" s="43"/>
      <c r="G70" s="194">
        <f>G71</f>
        <v>530</v>
      </c>
    </row>
    <row r="71" spans="1:7" ht="15.75">
      <c r="A71" s="25" t="s">
        <v>42</v>
      </c>
      <c r="B71" s="5" t="s">
        <v>56</v>
      </c>
      <c r="C71" s="5" t="s">
        <v>52</v>
      </c>
      <c r="D71" s="5" t="s">
        <v>59</v>
      </c>
      <c r="E71" s="5" t="s">
        <v>17</v>
      </c>
      <c r="F71" s="43"/>
      <c r="G71" s="194">
        <f>'Прил.№5'!H50</f>
        <v>530</v>
      </c>
    </row>
    <row r="72" spans="1:7" ht="15.75">
      <c r="A72" s="23" t="s">
        <v>60</v>
      </c>
      <c r="B72" s="10"/>
      <c r="C72" s="5"/>
      <c r="D72" s="5"/>
      <c r="E72" s="5"/>
      <c r="F72" s="43"/>
      <c r="G72" s="194"/>
    </row>
    <row r="73" spans="1:7" ht="15.75">
      <c r="A73" s="25" t="s">
        <v>61</v>
      </c>
      <c r="B73" s="10" t="s">
        <v>56</v>
      </c>
      <c r="C73" s="10" t="s">
        <v>52</v>
      </c>
      <c r="D73" s="10" t="s">
        <v>62</v>
      </c>
      <c r="E73" s="10"/>
      <c r="F73" s="44" t="s">
        <v>14</v>
      </c>
      <c r="G73" s="194">
        <f>G75</f>
        <v>-550</v>
      </c>
    </row>
    <row r="74" spans="1:7" ht="15.75">
      <c r="A74" s="25" t="s">
        <v>214</v>
      </c>
      <c r="B74" s="10"/>
      <c r="C74" s="10"/>
      <c r="D74" s="10"/>
      <c r="E74" s="10"/>
      <c r="F74" s="44"/>
      <c r="G74" s="194"/>
    </row>
    <row r="75" spans="1:7" ht="15.75">
      <c r="A75" s="25" t="s">
        <v>215</v>
      </c>
      <c r="B75" s="5" t="s">
        <v>56</v>
      </c>
      <c r="C75" s="10" t="s">
        <v>52</v>
      </c>
      <c r="D75" s="10" t="s">
        <v>62</v>
      </c>
      <c r="E75" s="10" t="s">
        <v>226</v>
      </c>
      <c r="F75" s="44"/>
      <c r="G75" s="194">
        <f>'Прил.№5'!H54</f>
        <v>-550</v>
      </c>
    </row>
    <row r="76" spans="1:7" ht="15.75">
      <c r="A76" s="23" t="s">
        <v>63</v>
      </c>
      <c r="B76" s="5"/>
      <c r="C76" s="5"/>
      <c r="D76" s="5"/>
      <c r="E76" s="5"/>
      <c r="F76" s="43" t="s">
        <v>1</v>
      </c>
      <c r="G76" s="194"/>
    </row>
    <row r="77" spans="1:7" ht="15.75">
      <c r="A77" s="23" t="s">
        <v>54</v>
      </c>
      <c r="B77" s="5" t="s">
        <v>56</v>
      </c>
      <c r="C77" s="5" t="s">
        <v>64</v>
      </c>
      <c r="D77" s="5"/>
      <c r="E77" s="5"/>
      <c r="F77" s="43"/>
      <c r="G77" s="194">
        <f>G81+G78</f>
        <v>5295</v>
      </c>
    </row>
    <row r="78" spans="1:7" ht="15.75">
      <c r="A78" s="4" t="s">
        <v>24</v>
      </c>
      <c r="B78" s="5" t="s">
        <v>56</v>
      </c>
      <c r="C78" s="5" t="s">
        <v>64</v>
      </c>
      <c r="D78" s="5" t="s">
        <v>23</v>
      </c>
      <c r="E78" s="5"/>
      <c r="F78" s="43"/>
      <c r="G78" s="194">
        <f>G79</f>
        <v>230</v>
      </c>
    </row>
    <row r="79" spans="1:7" ht="15.75">
      <c r="A79" s="19" t="s">
        <v>86</v>
      </c>
      <c r="B79" s="5" t="s">
        <v>56</v>
      </c>
      <c r="C79" s="5" t="s">
        <v>64</v>
      </c>
      <c r="D79" s="5" t="s">
        <v>23</v>
      </c>
      <c r="E79" s="5" t="s">
        <v>87</v>
      </c>
      <c r="F79" s="43"/>
      <c r="G79" s="194">
        <f>'Прил.№5'!H58</f>
        <v>230</v>
      </c>
    </row>
    <row r="80" spans="1:7" ht="15.75">
      <c r="A80" s="208" t="s">
        <v>124</v>
      </c>
      <c r="B80" s="5" t="s">
        <v>56</v>
      </c>
      <c r="C80" s="5" t="s">
        <v>64</v>
      </c>
      <c r="D80" s="5" t="s">
        <v>125</v>
      </c>
      <c r="E80" s="5"/>
      <c r="F80" s="43"/>
      <c r="G80" s="194">
        <f>G81</f>
        <v>5065</v>
      </c>
    </row>
    <row r="81" spans="1:7" ht="16.5" thickBot="1">
      <c r="A81" s="208" t="s">
        <v>126</v>
      </c>
      <c r="B81" s="5" t="s">
        <v>56</v>
      </c>
      <c r="C81" s="5" t="s">
        <v>64</v>
      </c>
      <c r="D81" s="5" t="s">
        <v>125</v>
      </c>
      <c r="E81" s="5" t="s">
        <v>127</v>
      </c>
      <c r="F81" s="43"/>
      <c r="G81" s="194">
        <f>'Прил.№5'!H86</f>
        <v>5065</v>
      </c>
    </row>
    <row r="82" spans="1:7" ht="16.5" thickBot="1">
      <c r="A82" s="60" t="s">
        <v>65</v>
      </c>
      <c r="B82" s="231" t="s">
        <v>66</v>
      </c>
      <c r="C82" s="61"/>
      <c r="D82" s="61"/>
      <c r="E82" s="61"/>
      <c r="F82" s="108"/>
      <c r="G82" s="213">
        <f>G83+G86</f>
        <v>4666.4</v>
      </c>
    </row>
    <row r="83" spans="1:7" ht="15.75">
      <c r="A83" s="21" t="s">
        <v>16</v>
      </c>
      <c r="B83" s="5" t="s">
        <v>66</v>
      </c>
      <c r="C83" s="12" t="s">
        <v>67</v>
      </c>
      <c r="D83" s="12"/>
      <c r="E83" s="12"/>
      <c r="F83" s="46"/>
      <c r="G83" s="193">
        <f>G84</f>
        <v>4166.4</v>
      </c>
    </row>
    <row r="84" spans="1:7" ht="15.75">
      <c r="A84" s="23" t="s">
        <v>68</v>
      </c>
      <c r="B84" s="5" t="s">
        <v>66</v>
      </c>
      <c r="C84" s="5" t="s">
        <v>67</v>
      </c>
      <c r="D84" s="5" t="s">
        <v>69</v>
      </c>
      <c r="E84" s="5"/>
      <c r="F84" s="43"/>
      <c r="G84" s="194">
        <f>G85</f>
        <v>4166.4</v>
      </c>
    </row>
    <row r="85" spans="1:7" ht="15.75">
      <c r="A85" s="25" t="s">
        <v>42</v>
      </c>
      <c r="B85" s="5" t="s">
        <v>66</v>
      </c>
      <c r="C85" s="5" t="s">
        <v>67</v>
      </c>
      <c r="D85" s="5" t="s">
        <v>69</v>
      </c>
      <c r="E85" s="5" t="s">
        <v>17</v>
      </c>
      <c r="F85" s="43"/>
      <c r="G85" s="194">
        <f>'Прил.№5'!H64</f>
        <v>4166.4</v>
      </c>
    </row>
    <row r="86" spans="1:7" ht="15.75">
      <c r="A86" s="23" t="s">
        <v>78</v>
      </c>
      <c r="B86" s="5" t="s">
        <v>66</v>
      </c>
      <c r="C86" s="5" t="s">
        <v>79</v>
      </c>
      <c r="D86" s="5"/>
      <c r="E86" s="5"/>
      <c r="F86" s="43"/>
      <c r="G86" s="194">
        <f>G87</f>
        <v>500</v>
      </c>
    </row>
    <row r="87" spans="1:7" ht="16.5" thickBot="1">
      <c r="A87" s="25" t="s">
        <v>124</v>
      </c>
      <c r="B87" s="10" t="s">
        <v>66</v>
      </c>
      <c r="C87" s="5" t="s">
        <v>79</v>
      </c>
      <c r="D87" s="5" t="s">
        <v>125</v>
      </c>
      <c r="E87" s="5"/>
      <c r="F87" s="43"/>
      <c r="G87" s="194">
        <f>G88</f>
        <v>500</v>
      </c>
    </row>
    <row r="88" spans="1:7" ht="16.5" thickBot="1">
      <c r="A88" s="25" t="s">
        <v>126</v>
      </c>
      <c r="B88" s="17" t="s">
        <v>66</v>
      </c>
      <c r="C88" s="10" t="s">
        <v>79</v>
      </c>
      <c r="D88" s="10" t="s">
        <v>125</v>
      </c>
      <c r="E88" s="10" t="s">
        <v>127</v>
      </c>
      <c r="F88" s="44"/>
      <c r="G88" s="195">
        <f>'Прил.№5'!H90</f>
        <v>500</v>
      </c>
    </row>
    <row r="89" spans="1:7" ht="16.5" thickBot="1">
      <c r="A89" s="18" t="s">
        <v>5</v>
      </c>
      <c r="B89" s="231" t="s">
        <v>70</v>
      </c>
      <c r="C89" s="16"/>
      <c r="D89" s="16"/>
      <c r="E89" s="16"/>
      <c r="F89" s="36"/>
      <c r="G89" s="213">
        <f>G90</f>
        <v>22.5</v>
      </c>
    </row>
    <row r="90" spans="1:7" ht="15.75">
      <c r="A90" s="4" t="s">
        <v>227</v>
      </c>
      <c r="B90" s="5" t="s">
        <v>70</v>
      </c>
      <c r="C90" s="5" t="s">
        <v>217</v>
      </c>
      <c r="D90" s="5"/>
      <c r="E90" s="5"/>
      <c r="F90" s="5"/>
      <c r="G90" s="194">
        <f>G91</f>
        <v>22.5</v>
      </c>
    </row>
    <row r="91" spans="1:7" ht="15.75">
      <c r="A91" s="4" t="s">
        <v>71</v>
      </c>
      <c r="B91" s="5" t="s">
        <v>70</v>
      </c>
      <c r="C91" s="5" t="s">
        <v>217</v>
      </c>
      <c r="D91" s="5" t="s">
        <v>72</v>
      </c>
      <c r="E91" s="5"/>
      <c r="F91" s="5"/>
      <c r="G91" s="194">
        <f>G92</f>
        <v>22.5</v>
      </c>
    </row>
    <row r="92" spans="1:7" ht="16.5" thickBot="1">
      <c r="A92" s="4" t="s">
        <v>128</v>
      </c>
      <c r="B92" s="12" t="s">
        <v>70</v>
      </c>
      <c r="C92" s="5" t="s">
        <v>217</v>
      </c>
      <c r="D92" s="5" t="s">
        <v>72</v>
      </c>
      <c r="E92" s="5" t="s">
        <v>80</v>
      </c>
      <c r="F92" s="5"/>
      <c r="G92" s="194">
        <f>'Прил.№5'!H25</f>
        <v>22.5</v>
      </c>
    </row>
    <row r="93" spans="1:7" ht="16.5" thickBot="1">
      <c r="A93" s="14" t="s">
        <v>136</v>
      </c>
      <c r="B93" s="232"/>
      <c r="C93" s="16"/>
      <c r="D93" s="17"/>
      <c r="E93" s="17"/>
      <c r="F93" s="36"/>
      <c r="G93" s="213">
        <f>G12+G19+G26+G31+G45+G50+G64+G82+G89</f>
        <v>36887</v>
      </c>
    </row>
  </sheetData>
  <mergeCells count="3">
    <mergeCell ref="A6:G6"/>
    <mergeCell ref="A7:G7"/>
    <mergeCell ref="A8:G8"/>
  </mergeCells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4"/>
  <sheetViews>
    <sheetView workbookViewId="0" topLeftCell="A1">
      <selection activeCell="B4" sqref="B4"/>
    </sheetView>
  </sheetViews>
  <sheetFormatPr defaultColWidth="8.796875" defaultRowHeight="15"/>
  <cols>
    <col min="1" max="1" width="48" style="0" customWidth="1"/>
    <col min="2" max="2" width="5.19921875" style="1" customWidth="1"/>
    <col min="3" max="3" width="5.59765625" style="1" customWidth="1"/>
    <col min="4" max="4" width="5" style="1" customWidth="1"/>
    <col min="5" max="5" width="7.5" style="1" customWidth="1"/>
    <col min="6" max="6" width="0.1015625" style="1" hidden="1" customWidth="1"/>
    <col min="7" max="7" width="5.59765625" style="0" customWidth="1"/>
    <col min="8" max="8" width="10.19921875" style="0" customWidth="1"/>
  </cols>
  <sheetData>
    <row r="1" spans="2:5" ht="15.75">
      <c r="B1" s="265" t="s">
        <v>240</v>
      </c>
      <c r="D1" s="269"/>
      <c r="E1" s="1" t="s">
        <v>239</v>
      </c>
    </row>
    <row r="2" ht="15.75">
      <c r="B2" s="265" t="s">
        <v>238</v>
      </c>
    </row>
    <row r="3" ht="15.75">
      <c r="B3" s="265" t="s">
        <v>241</v>
      </c>
    </row>
    <row r="4" ht="15.75">
      <c r="B4" s="265" t="s">
        <v>179</v>
      </c>
    </row>
    <row r="6" spans="1:8" ht="15.75">
      <c r="A6" s="270" t="s">
        <v>232</v>
      </c>
      <c r="B6" s="270"/>
      <c r="C6" s="270"/>
      <c r="D6" s="270"/>
      <c r="E6" s="270"/>
      <c r="F6" s="270"/>
      <c r="G6" s="270"/>
      <c r="H6" s="270"/>
    </row>
    <row r="7" spans="1:6" ht="16.5" thickBot="1">
      <c r="A7" s="2"/>
      <c r="B7" s="3"/>
      <c r="C7" s="3"/>
      <c r="D7" s="3"/>
      <c r="E7" s="3"/>
      <c r="F7" s="3"/>
    </row>
    <row r="8" spans="1:8" ht="15.75">
      <c r="A8" s="40" t="s">
        <v>0</v>
      </c>
      <c r="B8" s="41" t="s">
        <v>93</v>
      </c>
      <c r="C8" s="38" t="s">
        <v>94</v>
      </c>
      <c r="D8" s="38" t="s">
        <v>100</v>
      </c>
      <c r="E8" s="38" t="s">
        <v>98</v>
      </c>
      <c r="F8" s="49"/>
      <c r="G8" s="42" t="s">
        <v>96</v>
      </c>
      <c r="H8" s="42" t="s">
        <v>97</v>
      </c>
    </row>
    <row r="9" spans="1:8" ht="16.5" thickBot="1">
      <c r="A9" s="257"/>
      <c r="B9" s="258"/>
      <c r="C9" s="114"/>
      <c r="D9" s="114" t="s">
        <v>101</v>
      </c>
      <c r="E9" s="114" t="s">
        <v>95</v>
      </c>
      <c r="F9" s="37"/>
      <c r="G9" s="47"/>
      <c r="H9" s="47"/>
    </row>
    <row r="10" spans="1:8" ht="16.5" thickBot="1">
      <c r="A10" s="60" t="s">
        <v>92</v>
      </c>
      <c r="B10" s="61" t="s">
        <v>99</v>
      </c>
      <c r="C10" s="99"/>
      <c r="D10" s="99"/>
      <c r="E10" s="99"/>
      <c r="F10" s="108"/>
      <c r="G10" s="57"/>
      <c r="H10" s="260">
        <f>H11+H22+H17</f>
        <v>2272.5</v>
      </c>
    </row>
    <row r="11" spans="1:8" ht="15.75">
      <c r="A11" s="101" t="s">
        <v>21</v>
      </c>
      <c r="B11" s="102" t="s">
        <v>99</v>
      </c>
      <c r="C11" s="102" t="s">
        <v>22</v>
      </c>
      <c r="D11" s="102"/>
      <c r="E11" s="102"/>
      <c r="F11" s="58"/>
      <c r="G11" s="102"/>
      <c r="H11" s="164">
        <f>H14</f>
        <v>2190</v>
      </c>
    </row>
    <row r="12" spans="1:8" ht="15.75">
      <c r="A12" s="23" t="s">
        <v>25</v>
      </c>
      <c r="B12" s="5"/>
      <c r="C12" s="5"/>
      <c r="D12" s="5"/>
      <c r="E12" s="5"/>
      <c r="F12" s="43"/>
      <c r="G12" s="5"/>
      <c r="H12" s="50"/>
    </row>
    <row r="13" spans="1:8" ht="15.75">
      <c r="A13" s="25" t="s">
        <v>26</v>
      </c>
      <c r="B13" s="5"/>
      <c r="C13" s="5"/>
      <c r="D13" s="5"/>
      <c r="E13" s="5"/>
      <c r="F13" s="43"/>
      <c r="G13" s="5"/>
      <c r="H13" s="50"/>
    </row>
    <row r="14" spans="1:8" ht="15.75">
      <c r="A14" s="23" t="s">
        <v>27</v>
      </c>
      <c r="B14" s="13" t="s">
        <v>99</v>
      </c>
      <c r="C14" s="5" t="s">
        <v>22</v>
      </c>
      <c r="D14" s="5" t="s">
        <v>28</v>
      </c>
      <c r="E14" s="5"/>
      <c r="F14" s="43"/>
      <c r="G14" s="5"/>
      <c r="H14" s="158">
        <f>H15</f>
        <v>2190</v>
      </c>
    </row>
    <row r="15" spans="1:8" ht="15.75">
      <c r="A15" s="23" t="s">
        <v>24</v>
      </c>
      <c r="B15" s="13" t="s">
        <v>99</v>
      </c>
      <c r="C15" s="5" t="s">
        <v>22</v>
      </c>
      <c r="D15" s="5" t="s">
        <v>28</v>
      </c>
      <c r="E15" s="5" t="s">
        <v>23</v>
      </c>
      <c r="F15" s="43"/>
      <c r="G15" s="5"/>
      <c r="H15" s="158">
        <f>H16</f>
        <v>2190</v>
      </c>
    </row>
    <row r="16" spans="1:8" ht="15.75">
      <c r="A16" s="21" t="s">
        <v>86</v>
      </c>
      <c r="B16" s="13" t="s">
        <v>99</v>
      </c>
      <c r="C16" s="5" t="s">
        <v>22</v>
      </c>
      <c r="D16" s="5" t="s">
        <v>28</v>
      </c>
      <c r="E16" s="5" t="s">
        <v>23</v>
      </c>
      <c r="F16" s="43"/>
      <c r="G16" s="53" t="s">
        <v>87</v>
      </c>
      <c r="H16" s="158">
        <f>230+1960</f>
        <v>2190</v>
      </c>
    </row>
    <row r="17" spans="1:8" ht="15.75">
      <c r="A17" s="27" t="s">
        <v>102</v>
      </c>
      <c r="B17" s="31" t="s">
        <v>99</v>
      </c>
      <c r="C17" s="32" t="s">
        <v>103</v>
      </c>
      <c r="D17" s="31"/>
      <c r="E17" s="31"/>
      <c r="F17" s="59"/>
      <c r="G17" s="34"/>
      <c r="H17" s="159">
        <f>H18</f>
        <v>60</v>
      </c>
    </row>
    <row r="18" spans="1:8" ht="15.75">
      <c r="A18" s="23" t="s">
        <v>104</v>
      </c>
      <c r="B18" s="5" t="s">
        <v>99</v>
      </c>
      <c r="C18" s="13" t="s">
        <v>103</v>
      </c>
      <c r="D18" s="5" t="s">
        <v>105</v>
      </c>
      <c r="E18" s="5"/>
      <c r="F18" s="43"/>
      <c r="G18" s="4"/>
      <c r="H18" s="158">
        <f>H20</f>
        <v>60</v>
      </c>
    </row>
    <row r="19" spans="1:8" ht="15.75">
      <c r="A19" s="23" t="s">
        <v>197</v>
      </c>
      <c r="B19" s="5"/>
      <c r="C19" s="13"/>
      <c r="D19" s="5"/>
      <c r="E19" s="5"/>
      <c r="F19" s="43"/>
      <c r="G19" s="4"/>
      <c r="H19" s="158"/>
    </row>
    <row r="20" spans="1:8" ht="15.75">
      <c r="A20" s="23" t="s">
        <v>198</v>
      </c>
      <c r="B20" s="5" t="s">
        <v>99</v>
      </c>
      <c r="C20" s="13" t="s">
        <v>103</v>
      </c>
      <c r="D20" s="5" t="s">
        <v>105</v>
      </c>
      <c r="E20" s="5" t="s">
        <v>199</v>
      </c>
      <c r="F20" s="43"/>
      <c r="G20" s="4"/>
      <c r="H20" s="158">
        <f>H21</f>
        <v>60</v>
      </c>
    </row>
    <row r="21" spans="1:8" ht="15.75">
      <c r="A21" s="23" t="s">
        <v>200</v>
      </c>
      <c r="B21" s="5" t="s">
        <v>99</v>
      </c>
      <c r="C21" s="13" t="s">
        <v>103</v>
      </c>
      <c r="D21" s="5" t="s">
        <v>105</v>
      </c>
      <c r="E21" s="5" t="s">
        <v>199</v>
      </c>
      <c r="F21" s="43"/>
      <c r="G21" s="4">
        <v>216</v>
      </c>
      <c r="H21" s="158">
        <v>60</v>
      </c>
    </row>
    <row r="22" spans="1:8" ht="15.75">
      <c r="A22" s="27" t="s">
        <v>5</v>
      </c>
      <c r="B22" s="31" t="s">
        <v>99</v>
      </c>
      <c r="C22" s="32" t="s">
        <v>70</v>
      </c>
      <c r="D22" s="31"/>
      <c r="E22" s="31"/>
      <c r="F22" s="59"/>
      <c r="G22" s="34"/>
      <c r="H22" s="159">
        <f>H23</f>
        <v>22.5</v>
      </c>
    </row>
    <row r="23" spans="1:8" ht="15.75">
      <c r="A23" s="23" t="s">
        <v>216</v>
      </c>
      <c r="B23" s="5" t="s">
        <v>99</v>
      </c>
      <c r="C23" s="5" t="s">
        <v>70</v>
      </c>
      <c r="D23" s="5" t="s">
        <v>217</v>
      </c>
      <c r="E23" s="5"/>
      <c r="F23" s="5"/>
      <c r="G23" s="4"/>
      <c r="H23" s="158">
        <f>H24</f>
        <v>22.5</v>
      </c>
    </row>
    <row r="24" spans="1:8" ht="15.75">
      <c r="A24" s="23" t="s">
        <v>71</v>
      </c>
      <c r="B24" s="5" t="s">
        <v>99</v>
      </c>
      <c r="C24" s="5" t="s">
        <v>70</v>
      </c>
      <c r="D24" s="5" t="s">
        <v>217</v>
      </c>
      <c r="E24" s="5" t="s">
        <v>72</v>
      </c>
      <c r="F24" s="5"/>
      <c r="G24" s="4"/>
      <c r="H24" s="158">
        <f>H25</f>
        <v>22.5</v>
      </c>
    </row>
    <row r="25" spans="1:8" ht="16.5" thickBot="1">
      <c r="A25" s="25" t="s">
        <v>128</v>
      </c>
      <c r="B25" s="10" t="s">
        <v>99</v>
      </c>
      <c r="C25" s="10" t="s">
        <v>70</v>
      </c>
      <c r="D25" s="10" t="s">
        <v>217</v>
      </c>
      <c r="E25" s="10" t="s">
        <v>72</v>
      </c>
      <c r="F25" s="10"/>
      <c r="G25" s="7">
        <v>483</v>
      </c>
      <c r="H25" s="161">
        <f>17.5+2.9+2.1</f>
        <v>22.5</v>
      </c>
    </row>
    <row r="26" spans="1:8" ht="16.5" thickBot="1">
      <c r="A26" s="60" t="s">
        <v>108</v>
      </c>
      <c r="B26" s="61" t="s">
        <v>109</v>
      </c>
      <c r="C26" s="94"/>
      <c r="D26" s="95"/>
      <c r="E26" s="61"/>
      <c r="F26" s="63"/>
      <c r="G26" s="15"/>
      <c r="H26" s="162">
        <f>H27</f>
        <v>12143.7</v>
      </c>
    </row>
    <row r="27" spans="1:8" ht="15.75">
      <c r="A27" s="27" t="s">
        <v>6</v>
      </c>
      <c r="B27" s="31" t="s">
        <v>109</v>
      </c>
      <c r="C27" s="32" t="s">
        <v>39</v>
      </c>
      <c r="D27" s="31"/>
      <c r="E27" s="31"/>
      <c r="F27" s="59"/>
      <c r="G27" s="34"/>
      <c r="H27" s="159">
        <f>H28+H31</f>
        <v>12143.7</v>
      </c>
    </row>
    <row r="28" spans="1:8" ht="15.75">
      <c r="A28" s="23" t="s">
        <v>7</v>
      </c>
      <c r="B28" s="5" t="s">
        <v>109</v>
      </c>
      <c r="C28" s="13" t="s">
        <v>39</v>
      </c>
      <c r="D28" s="5" t="s">
        <v>40</v>
      </c>
      <c r="E28" s="5"/>
      <c r="F28" s="43"/>
      <c r="G28" s="4"/>
      <c r="H28" s="50">
        <f>H29</f>
        <v>10965.1</v>
      </c>
    </row>
    <row r="29" spans="1:8" ht="15.75">
      <c r="A29" s="23" t="s">
        <v>8</v>
      </c>
      <c r="B29" s="5" t="s">
        <v>109</v>
      </c>
      <c r="C29" s="13" t="s">
        <v>39</v>
      </c>
      <c r="D29" s="5" t="s">
        <v>40</v>
      </c>
      <c r="E29" s="5" t="s">
        <v>41</v>
      </c>
      <c r="F29" s="43"/>
      <c r="G29" s="4"/>
      <c r="H29" s="50">
        <f>H30</f>
        <v>10965.1</v>
      </c>
    </row>
    <row r="30" spans="1:8" ht="15.75">
      <c r="A30" s="25" t="s">
        <v>42</v>
      </c>
      <c r="B30" s="10" t="s">
        <v>109</v>
      </c>
      <c r="C30" s="9" t="s">
        <v>39</v>
      </c>
      <c r="D30" s="10" t="s">
        <v>40</v>
      </c>
      <c r="E30" s="10" t="s">
        <v>41</v>
      </c>
      <c r="F30" s="44"/>
      <c r="G30" s="4">
        <v>327</v>
      </c>
      <c r="H30" s="50">
        <v>10965.1</v>
      </c>
    </row>
    <row r="31" spans="1:8" ht="15.75">
      <c r="A31" s="25" t="s">
        <v>9</v>
      </c>
      <c r="B31" s="10" t="s">
        <v>109</v>
      </c>
      <c r="C31" s="9" t="s">
        <v>39</v>
      </c>
      <c r="D31" s="10" t="s">
        <v>43</v>
      </c>
      <c r="E31" s="10"/>
      <c r="F31" s="44"/>
      <c r="G31" s="4"/>
      <c r="H31" s="50">
        <f>H33+H35</f>
        <v>1178.6000000000001</v>
      </c>
    </row>
    <row r="32" spans="1:8" ht="15.75">
      <c r="A32" s="25" t="s">
        <v>44</v>
      </c>
      <c r="B32" s="10"/>
      <c r="C32" s="9"/>
      <c r="D32" s="10"/>
      <c r="E32" s="10"/>
      <c r="F32" s="44"/>
      <c r="G32" s="4"/>
      <c r="H32" s="50"/>
    </row>
    <row r="33" spans="1:8" ht="15.75">
      <c r="A33" s="25" t="s">
        <v>45</v>
      </c>
      <c r="B33" s="10" t="s">
        <v>109</v>
      </c>
      <c r="C33" s="9" t="s">
        <v>39</v>
      </c>
      <c r="D33" s="10" t="s">
        <v>43</v>
      </c>
      <c r="E33" s="10" t="s">
        <v>46</v>
      </c>
      <c r="F33" s="44"/>
      <c r="G33" s="7"/>
      <c r="H33" s="50">
        <f>H34</f>
        <v>1033.9</v>
      </c>
    </row>
    <row r="34" spans="1:8" ht="15.75">
      <c r="A34" s="23" t="s">
        <v>42</v>
      </c>
      <c r="B34" s="5" t="s">
        <v>109</v>
      </c>
      <c r="C34" s="5" t="s">
        <v>39</v>
      </c>
      <c r="D34" s="5" t="s">
        <v>43</v>
      </c>
      <c r="E34" s="5" t="s">
        <v>46</v>
      </c>
      <c r="F34" s="5"/>
      <c r="G34" s="4">
        <v>327</v>
      </c>
      <c r="H34" s="50">
        <f>-370.6+880+528-3.5</f>
        <v>1033.9</v>
      </c>
    </row>
    <row r="35" spans="1:8" ht="15.75">
      <c r="A35" s="28" t="s">
        <v>47</v>
      </c>
      <c r="B35" s="29" t="s">
        <v>109</v>
      </c>
      <c r="C35" s="33" t="s">
        <v>39</v>
      </c>
      <c r="D35" s="29" t="s">
        <v>43</v>
      </c>
      <c r="E35" s="29" t="s">
        <v>48</v>
      </c>
      <c r="F35" s="45"/>
      <c r="G35" s="19"/>
      <c r="H35" s="50">
        <f>H36</f>
        <v>144.7</v>
      </c>
    </row>
    <row r="36" spans="1:8" ht="16.5" thickBot="1">
      <c r="A36" s="25" t="s">
        <v>42</v>
      </c>
      <c r="B36" s="10" t="s">
        <v>109</v>
      </c>
      <c r="C36" s="9" t="s">
        <v>39</v>
      </c>
      <c r="D36" s="10" t="s">
        <v>43</v>
      </c>
      <c r="E36" s="10" t="s">
        <v>48</v>
      </c>
      <c r="F36" s="45"/>
      <c r="G36" s="4">
        <v>327</v>
      </c>
      <c r="H36" s="50">
        <v>144.7</v>
      </c>
    </row>
    <row r="37" spans="1:8" ht="16.5" thickBot="1">
      <c r="A37" s="60" t="s">
        <v>110</v>
      </c>
      <c r="B37" s="61" t="s">
        <v>111</v>
      </c>
      <c r="C37" s="62"/>
      <c r="D37" s="61"/>
      <c r="E37" s="61"/>
      <c r="F37" s="63"/>
      <c r="G37" s="65"/>
      <c r="H37" s="162">
        <f>H38+H43</f>
        <v>1279.2</v>
      </c>
    </row>
    <row r="38" spans="1:8" ht="15.75">
      <c r="A38" s="27" t="s">
        <v>6</v>
      </c>
      <c r="B38" s="31" t="s">
        <v>111</v>
      </c>
      <c r="C38" s="32" t="s">
        <v>39</v>
      </c>
      <c r="D38" s="31"/>
      <c r="E38" s="31"/>
      <c r="F38" s="59"/>
      <c r="G38" s="34"/>
      <c r="H38" s="159">
        <f>H39</f>
        <v>1196.2</v>
      </c>
    </row>
    <row r="39" spans="1:8" ht="15.75">
      <c r="A39" s="25" t="s">
        <v>9</v>
      </c>
      <c r="B39" s="10" t="s">
        <v>111</v>
      </c>
      <c r="C39" s="9" t="s">
        <v>39</v>
      </c>
      <c r="D39" s="10" t="s">
        <v>43</v>
      </c>
      <c r="E39" s="10"/>
      <c r="F39" s="43"/>
      <c r="G39" s="54"/>
      <c r="H39" s="158">
        <f>H40</f>
        <v>1196.2</v>
      </c>
    </row>
    <row r="40" spans="1:8" ht="15.75">
      <c r="A40" s="28" t="s">
        <v>47</v>
      </c>
      <c r="B40" s="29" t="s">
        <v>111</v>
      </c>
      <c r="C40" s="33" t="s">
        <v>39</v>
      </c>
      <c r="D40" s="29" t="s">
        <v>43</v>
      </c>
      <c r="E40" s="29" t="s">
        <v>48</v>
      </c>
      <c r="F40" s="45"/>
      <c r="G40" s="4"/>
      <c r="H40" s="158">
        <f>H41</f>
        <v>1196.2</v>
      </c>
    </row>
    <row r="41" spans="1:8" ht="15.75">
      <c r="A41" s="25" t="s">
        <v>42</v>
      </c>
      <c r="B41" s="10" t="s">
        <v>111</v>
      </c>
      <c r="C41" s="9" t="s">
        <v>39</v>
      </c>
      <c r="D41" s="10" t="s">
        <v>43</v>
      </c>
      <c r="E41" s="10" t="s">
        <v>48</v>
      </c>
      <c r="F41" s="45"/>
      <c r="G41" s="4">
        <v>327</v>
      </c>
      <c r="H41" s="158">
        <v>1196.2</v>
      </c>
    </row>
    <row r="42" spans="1:8" ht="15.75">
      <c r="A42" s="27" t="s">
        <v>49</v>
      </c>
      <c r="B42" s="31"/>
      <c r="C42" s="32"/>
      <c r="D42" s="31"/>
      <c r="E42" s="31"/>
      <c r="F42" s="59"/>
      <c r="G42" s="34"/>
      <c r="H42" s="159"/>
    </row>
    <row r="43" spans="1:8" ht="15.75">
      <c r="A43" s="27" t="s">
        <v>50</v>
      </c>
      <c r="B43" s="31" t="s">
        <v>111</v>
      </c>
      <c r="C43" s="32" t="s">
        <v>56</v>
      </c>
      <c r="D43" s="31"/>
      <c r="E43" s="31"/>
      <c r="F43" s="59"/>
      <c r="G43" s="34"/>
      <c r="H43" s="159">
        <f>H44+H56</f>
        <v>83</v>
      </c>
    </row>
    <row r="44" spans="1:8" ht="15.75">
      <c r="A44" s="23" t="s">
        <v>51</v>
      </c>
      <c r="B44" s="5" t="s">
        <v>111</v>
      </c>
      <c r="C44" s="13" t="s">
        <v>56</v>
      </c>
      <c r="D44" s="5" t="s">
        <v>52</v>
      </c>
      <c r="E44" s="5"/>
      <c r="F44" s="43"/>
      <c r="G44" s="4"/>
      <c r="H44" s="158">
        <f>H46+H49+H52</f>
        <v>-147</v>
      </c>
    </row>
    <row r="45" spans="1:8" ht="15.75">
      <c r="A45" s="23" t="s">
        <v>53</v>
      </c>
      <c r="B45" s="5"/>
      <c r="C45" s="13"/>
      <c r="D45" s="5"/>
      <c r="E45" s="5"/>
      <c r="F45" s="43"/>
      <c r="G45" s="4"/>
      <c r="H45" s="158"/>
    </row>
    <row r="46" spans="1:8" ht="15.75">
      <c r="A46" s="23" t="s">
        <v>54</v>
      </c>
      <c r="B46" s="5" t="s">
        <v>111</v>
      </c>
      <c r="C46" s="13" t="s">
        <v>56</v>
      </c>
      <c r="D46" s="5" t="s">
        <v>52</v>
      </c>
      <c r="E46" s="5" t="s">
        <v>55</v>
      </c>
      <c r="F46" s="43"/>
      <c r="G46" s="4"/>
      <c r="H46" s="158">
        <f>H47</f>
        <v>-127</v>
      </c>
    </row>
    <row r="47" spans="1:8" ht="15.75">
      <c r="A47" s="25" t="s">
        <v>42</v>
      </c>
      <c r="B47" s="5" t="s">
        <v>111</v>
      </c>
      <c r="C47" s="13" t="s">
        <v>56</v>
      </c>
      <c r="D47" s="5" t="s">
        <v>52</v>
      </c>
      <c r="E47" s="5" t="s">
        <v>55</v>
      </c>
      <c r="F47" s="43"/>
      <c r="G47" s="4">
        <v>327</v>
      </c>
      <c r="H47" s="158">
        <f>103-230</f>
        <v>-127</v>
      </c>
    </row>
    <row r="48" spans="1:8" ht="15.75">
      <c r="A48" s="23" t="s">
        <v>57</v>
      </c>
      <c r="B48" s="5"/>
      <c r="C48" s="13"/>
      <c r="D48" s="5"/>
      <c r="E48" s="5"/>
      <c r="F48" s="43"/>
      <c r="G48" s="4"/>
      <c r="H48" s="158"/>
    </row>
    <row r="49" spans="1:8" ht="15.75">
      <c r="A49" s="23" t="s">
        <v>58</v>
      </c>
      <c r="B49" s="5" t="s">
        <v>111</v>
      </c>
      <c r="C49" s="13" t="s">
        <v>56</v>
      </c>
      <c r="D49" s="5" t="s">
        <v>52</v>
      </c>
      <c r="E49" s="5" t="s">
        <v>59</v>
      </c>
      <c r="F49" s="43"/>
      <c r="G49" s="4"/>
      <c r="H49" s="158">
        <f>H50</f>
        <v>530</v>
      </c>
    </row>
    <row r="50" spans="1:8" ht="15.75">
      <c r="A50" s="25" t="s">
        <v>42</v>
      </c>
      <c r="B50" s="5" t="s">
        <v>111</v>
      </c>
      <c r="C50" s="13" t="s">
        <v>56</v>
      </c>
      <c r="D50" s="5" t="s">
        <v>52</v>
      </c>
      <c r="E50" s="5" t="s">
        <v>59</v>
      </c>
      <c r="F50" s="43"/>
      <c r="G50" s="4">
        <v>327</v>
      </c>
      <c r="H50" s="158">
        <v>530</v>
      </c>
    </row>
    <row r="51" spans="1:8" ht="14.25" customHeight="1">
      <c r="A51" s="23" t="s">
        <v>60</v>
      </c>
      <c r="B51" s="5"/>
      <c r="C51" s="13"/>
      <c r="D51" s="5"/>
      <c r="E51" s="5"/>
      <c r="F51" s="43"/>
      <c r="G51" s="4"/>
      <c r="H51" s="158"/>
    </row>
    <row r="52" spans="1:8" ht="15.75">
      <c r="A52" s="25" t="s">
        <v>61</v>
      </c>
      <c r="B52" s="5" t="s">
        <v>111</v>
      </c>
      <c r="C52" s="13" t="s">
        <v>56</v>
      </c>
      <c r="D52" s="5" t="s">
        <v>52</v>
      </c>
      <c r="E52" s="5" t="s">
        <v>62</v>
      </c>
      <c r="F52" s="43"/>
      <c r="G52" s="4"/>
      <c r="H52" s="158">
        <f>H54</f>
        <v>-550</v>
      </c>
    </row>
    <row r="53" spans="1:8" ht="15.75">
      <c r="A53" s="25" t="s">
        <v>214</v>
      </c>
      <c r="B53" s="5"/>
      <c r="C53" s="13"/>
      <c r="D53" s="5"/>
      <c r="E53" s="5"/>
      <c r="F53" s="43"/>
      <c r="G53" s="4"/>
      <c r="H53" s="158"/>
    </row>
    <row r="54" spans="1:8" ht="15.75">
      <c r="A54" s="25" t="s">
        <v>215</v>
      </c>
      <c r="B54" s="5" t="s">
        <v>111</v>
      </c>
      <c r="C54" s="13" t="s">
        <v>56</v>
      </c>
      <c r="D54" s="5" t="s">
        <v>52</v>
      </c>
      <c r="E54" s="5" t="s">
        <v>62</v>
      </c>
      <c r="F54" s="43"/>
      <c r="G54" s="4">
        <v>453</v>
      </c>
      <c r="H54" s="158">
        <v>-550</v>
      </c>
    </row>
    <row r="55" spans="1:8" ht="15.75">
      <c r="A55" s="23" t="s">
        <v>63</v>
      </c>
      <c r="B55" s="5"/>
      <c r="C55" s="13"/>
      <c r="D55" s="5"/>
      <c r="E55" s="5"/>
      <c r="F55" s="43"/>
      <c r="G55" s="4"/>
      <c r="H55" s="158"/>
    </row>
    <row r="56" spans="1:8" ht="15.75">
      <c r="A56" s="23" t="s">
        <v>54</v>
      </c>
      <c r="B56" s="5" t="s">
        <v>111</v>
      </c>
      <c r="C56" s="13" t="s">
        <v>56</v>
      </c>
      <c r="D56" s="5" t="s">
        <v>64</v>
      </c>
      <c r="E56" s="5"/>
      <c r="F56" s="43"/>
      <c r="G56" s="4"/>
      <c r="H56" s="158">
        <f>H57</f>
        <v>230</v>
      </c>
    </row>
    <row r="57" spans="1:8" ht="15.75">
      <c r="A57" s="23" t="s">
        <v>24</v>
      </c>
      <c r="B57" s="5" t="s">
        <v>111</v>
      </c>
      <c r="C57" s="13" t="s">
        <v>56</v>
      </c>
      <c r="D57" s="5" t="s">
        <v>64</v>
      </c>
      <c r="E57" s="5" t="s">
        <v>23</v>
      </c>
      <c r="F57" s="43"/>
      <c r="G57" s="4"/>
      <c r="H57" s="158">
        <f>H58</f>
        <v>230</v>
      </c>
    </row>
    <row r="58" spans="1:8" ht="16.5" thickBot="1">
      <c r="A58" s="21" t="s">
        <v>86</v>
      </c>
      <c r="B58" s="5" t="s">
        <v>111</v>
      </c>
      <c r="C58" s="13" t="s">
        <v>56</v>
      </c>
      <c r="D58" s="5" t="s">
        <v>64</v>
      </c>
      <c r="E58" s="5" t="s">
        <v>23</v>
      </c>
      <c r="F58" s="43"/>
      <c r="G58" s="53" t="s">
        <v>87</v>
      </c>
      <c r="H58" s="158">
        <v>230</v>
      </c>
    </row>
    <row r="59" spans="1:8" ht="15.75">
      <c r="A59" s="70" t="s">
        <v>114</v>
      </c>
      <c r="B59" s="71" t="s">
        <v>113</v>
      </c>
      <c r="C59" s="72"/>
      <c r="D59" s="71"/>
      <c r="E59" s="71"/>
      <c r="F59" s="73"/>
      <c r="G59" s="74"/>
      <c r="H59" s="164">
        <f>H61</f>
        <v>4166.4</v>
      </c>
    </row>
    <row r="60" spans="1:8" ht="16.5" thickBot="1">
      <c r="A60" s="75" t="s">
        <v>115</v>
      </c>
      <c r="B60" s="76"/>
      <c r="C60" s="77"/>
      <c r="D60" s="76"/>
      <c r="E60" s="76"/>
      <c r="F60" s="78"/>
      <c r="G60" s="79"/>
      <c r="H60" s="165"/>
    </row>
    <row r="61" spans="1:8" ht="15.75">
      <c r="A61" s="66" t="s">
        <v>65</v>
      </c>
      <c r="B61" s="30" t="s">
        <v>113</v>
      </c>
      <c r="C61" s="69" t="s">
        <v>66</v>
      </c>
      <c r="D61" s="30"/>
      <c r="E61" s="30"/>
      <c r="F61" s="64"/>
      <c r="G61" s="67"/>
      <c r="H61" s="163">
        <f>H62</f>
        <v>4166.4</v>
      </c>
    </row>
    <row r="62" spans="1:8" ht="15.75">
      <c r="A62" s="23" t="s">
        <v>16</v>
      </c>
      <c r="B62" s="5" t="s">
        <v>113</v>
      </c>
      <c r="C62" s="13" t="s">
        <v>66</v>
      </c>
      <c r="D62" s="5" t="s">
        <v>67</v>
      </c>
      <c r="E62" s="5"/>
      <c r="F62" s="43"/>
      <c r="G62" s="4"/>
      <c r="H62" s="158">
        <f>H63</f>
        <v>4166.4</v>
      </c>
    </row>
    <row r="63" spans="1:8" ht="15.75">
      <c r="A63" s="23" t="s">
        <v>68</v>
      </c>
      <c r="B63" s="5" t="s">
        <v>113</v>
      </c>
      <c r="C63" s="13" t="s">
        <v>66</v>
      </c>
      <c r="D63" s="5" t="s">
        <v>67</v>
      </c>
      <c r="E63" s="5" t="s">
        <v>69</v>
      </c>
      <c r="F63" s="43"/>
      <c r="G63" s="4"/>
      <c r="H63" s="158">
        <f>H64</f>
        <v>4166.4</v>
      </c>
    </row>
    <row r="64" spans="1:8" ht="16.5" thickBot="1">
      <c r="A64" s="25" t="s">
        <v>42</v>
      </c>
      <c r="B64" s="5" t="s">
        <v>113</v>
      </c>
      <c r="C64" s="13" t="s">
        <v>66</v>
      </c>
      <c r="D64" s="5" t="s">
        <v>67</v>
      </c>
      <c r="E64" s="5" t="s">
        <v>69</v>
      </c>
      <c r="F64" s="43"/>
      <c r="G64" s="4">
        <v>327</v>
      </c>
      <c r="H64" s="158">
        <f>4130+15+21.4</f>
        <v>4166.4</v>
      </c>
    </row>
    <row r="65" spans="1:8" ht="15.75">
      <c r="A65" s="223" t="s">
        <v>177</v>
      </c>
      <c r="B65" s="71"/>
      <c r="C65" s="72"/>
      <c r="D65" s="71"/>
      <c r="E65" s="71"/>
      <c r="F65" s="73"/>
      <c r="G65" s="74"/>
      <c r="H65" s="164"/>
    </row>
    <row r="66" spans="1:8" ht="16.5" thickBot="1">
      <c r="A66" s="224" t="s">
        <v>178</v>
      </c>
      <c r="B66" s="76" t="s">
        <v>116</v>
      </c>
      <c r="C66" s="77"/>
      <c r="D66" s="76"/>
      <c r="E66" s="76"/>
      <c r="F66" s="78"/>
      <c r="G66" s="81"/>
      <c r="H66" s="165">
        <f>H67</f>
        <v>570.6</v>
      </c>
    </row>
    <row r="67" spans="1:8" ht="15.75">
      <c r="A67" s="27" t="s">
        <v>6</v>
      </c>
      <c r="B67" s="31" t="s">
        <v>116</v>
      </c>
      <c r="C67" s="32" t="s">
        <v>39</v>
      </c>
      <c r="D67" s="31"/>
      <c r="E67" s="31"/>
      <c r="F67" s="59"/>
      <c r="G67" s="34"/>
      <c r="H67" s="159">
        <f>H71+H68</f>
        <v>570.6</v>
      </c>
    </row>
    <row r="68" spans="1:8" ht="15.75">
      <c r="A68" s="23" t="s">
        <v>7</v>
      </c>
      <c r="B68" s="10" t="s">
        <v>116</v>
      </c>
      <c r="C68" s="9" t="s">
        <v>39</v>
      </c>
      <c r="D68" s="10" t="s">
        <v>40</v>
      </c>
      <c r="E68" s="10"/>
      <c r="F68" s="44"/>
      <c r="G68" s="4"/>
      <c r="H68" s="158">
        <f>H69</f>
        <v>200</v>
      </c>
    </row>
    <row r="69" spans="1:8" ht="15.75">
      <c r="A69" s="23" t="s">
        <v>8</v>
      </c>
      <c r="B69" s="10" t="s">
        <v>116</v>
      </c>
      <c r="C69" s="9" t="s">
        <v>39</v>
      </c>
      <c r="D69" s="10" t="s">
        <v>40</v>
      </c>
      <c r="E69" s="10" t="s">
        <v>41</v>
      </c>
      <c r="F69" s="44"/>
      <c r="G69" s="4"/>
      <c r="H69" s="158">
        <f>H70</f>
        <v>200</v>
      </c>
    </row>
    <row r="70" spans="1:8" ht="15.75">
      <c r="A70" s="25" t="s">
        <v>42</v>
      </c>
      <c r="B70" s="10" t="s">
        <v>116</v>
      </c>
      <c r="C70" s="9" t="s">
        <v>39</v>
      </c>
      <c r="D70" s="10" t="s">
        <v>40</v>
      </c>
      <c r="E70" s="10" t="s">
        <v>41</v>
      </c>
      <c r="F70" s="44"/>
      <c r="G70" s="4">
        <v>327</v>
      </c>
      <c r="H70" s="158">
        <v>200</v>
      </c>
    </row>
    <row r="71" spans="1:8" ht="15.75">
      <c r="A71" s="25" t="s">
        <v>9</v>
      </c>
      <c r="B71" s="10" t="s">
        <v>116</v>
      </c>
      <c r="C71" s="9" t="s">
        <v>39</v>
      </c>
      <c r="D71" s="10" t="s">
        <v>43</v>
      </c>
      <c r="E71" s="10"/>
      <c r="F71" s="44"/>
      <c r="G71" s="4"/>
      <c r="H71" s="158">
        <f>H73</f>
        <v>370.6</v>
      </c>
    </row>
    <row r="72" spans="1:8" ht="15.75">
      <c r="A72" s="25" t="s">
        <v>44</v>
      </c>
      <c r="B72" s="10"/>
      <c r="C72" s="9"/>
      <c r="D72" s="10"/>
      <c r="E72" s="10"/>
      <c r="F72" s="44"/>
      <c r="G72" s="4"/>
      <c r="H72" s="158"/>
    </row>
    <row r="73" spans="1:8" ht="16.5" thickBot="1">
      <c r="A73" s="25" t="s">
        <v>45</v>
      </c>
      <c r="B73" s="10" t="s">
        <v>116</v>
      </c>
      <c r="C73" s="9" t="s">
        <v>39</v>
      </c>
      <c r="D73" s="10" t="s">
        <v>43</v>
      </c>
      <c r="E73" s="10" t="s">
        <v>46</v>
      </c>
      <c r="F73" s="44"/>
      <c r="G73" s="4"/>
      <c r="H73" s="158">
        <f>H74</f>
        <v>370.6</v>
      </c>
    </row>
    <row r="74" spans="1:8" ht="16.5" thickBot="1">
      <c r="A74" s="25" t="s">
        <v>42</v>
      </c>
      <c r="B74" s="10" t="s">
        <v>116</v>
      </c>
      <c r="C74" s="9" t="s">
        <v>39</v>
      </c>
      <c r="D74" s="10" t="s">
        <v>43</v>
      </c>
      <c r="E74" s="10" t="s">
        <v>46</v>
      </c>
      <c r="F74" s="36"/>
      <c r="G74" s="4">
        <v>327</v>
      </c>
      <c r="H74" s="158">
        <v>370.6</v>
      </c>
    </row>
    <row r="75" spans="1:8" ht="16.5" thickBot="1">
      <c r="A75" s="60" t="s">
        <v>160</v>
      </c>
      <c r="B75" s="62" t="s">
        <v>161</v>
      </c>
      <c r="C75" s="62"/>
      <c r="D75" s="61"/>
      <c r="E75" s="61"/>
      <c r="F75" s="63"/>
      <c r="G75" s="218"/>
      <c r="H75" s="207">
        <f>H77+H87</f>
        <v>6065</v>
      </c>
    </row>
    <row r="76" spans="1:8" ht="16.5" thickBot="1">
      <c r="A76" s="48" t="s">
        <v>162</v>
      </c>
      <c r="B76" s="226"/>
      <c r="C76" s="226"/>
      <c r="D76" s="226"/>
      <c r="E76" s="226"/>
      <c r="F76" s="233"/>
      <c r="G76" s="234"/>
      <c r="H76" s="235"/>
    </row>
    <row r="77" spans="1:8" ht="15.75">
      <c r="A77" s="66" t="s">
        <v>201</v>
      </c>
      <c r="B77" s="31" t="s">
        <v>161</v>
      </c>
      <c r="C77" s="31" t="s">
        <v>56</v>
      </c>
      <c r="D77" s="31"/>
      <c r="E77" s="31"/>
      <c r="F77" s="31"/>
      <c r="G77" s="55"/>
      <c r="H77" s="159">
        <f>H79+H84</f>
        <v>5565</v>
      </c>
    </row>
    <row r="78" spans="1:8" ht="15.75">
      <c r="A78" s="66" t="s">
        <v>202</v>
      </c>
      <c r="B78" s="31"/>
      <c r="C78" s="31"/>
      <c r="D78" s="31"/>
      <c r="E78" s="31"/>
      <c r="F78" s="31"/>
      <c r="G78" s="55"/>
      <c r="H78" s="159"/>
    </row>
    <row r="79" spans="1:8" ht="15.75">
      <c r="A79" s="23" t="s">
        <v>51</v>
      </c>
      <c r="B79" s="5" t="s">
        <v>161</v>
      </c>
      <c r="C79" s="5" t="s">
        <v>56</v>
      </c>
      <c r="D79" s="31" t="s">
        <v>52</v>
      </c>
      <c r="E79" s="31"/>
      <c r="F79" s="31"/>
      <c r="G79" s="55"/>
      <c r="H79" s="159">
        <f>H81</f>
        <v>500</v>
      </c>
    </row>
    <row r="80" spans="1:8" ht="15.75">
      <c r="A80" s="23" t="s">
        <v>53</v>
      </c>
      <c r="B80" s="5"/>
      <c r="C80" s="5"/>
      <c r="D80" s="5"/>
      <c r="E80" s="5"/>
      <c r="F80" s="5"/>
      <c r="G80" s="53"/>
      <c r="H80" s="158"/>
    </row>
    <row r="81" spans="1:8" ht="15.75">
      <c r="A81" s="23" t="s">
        <v>54</v>
      </c>
      <c r="B81" s="5" t="s">
        <v>161</v>
      </c>
      <c r="C81" s="5" t="s">
        <v>56</v>
      </c>
      <c r="D81" s="5" t="s">
        <v>52</v>
      </c>
      <c r="E81" s="5" t="s">
        <v>55</v>
      </c>
      <c r="F81" s="5"/>
      <c r="G81" s="53"/>
      <c r="H81" s="158">
        <f>H82</f>
        <v>500</v>
      </c>
    </row>
    <row r="82" spans="1:8" ht="15.75">
      <c r="A82" s="23" t="s">
        <v>42</v>
      </c>
      <c r="B82" s="5" t="s">
        <v>161</v>
      </c>
      <c r="C82" s="5" t="s">
        <v>56</v>
      </c>
      <c r="D82" s="5" t="s">
        <v>52</v>
      </c>
      <c r="E82" s="5" t="s">
        <v>55</v>
      </c>
      <c r="F82" s="5"/>
      <c r="G82" s="53" t="s">
        <v>17</v>
      </c>
      <c r="H82" s="158">
        <v>500</v>
      </c>
    </row>
    <row r="83" spans="1:8" ht="15.75">
      <c r="A83" s="23" t="s">
        <v>163</v>
      </c>
      <c r="B83" s="5"/>
      <c r="C83" s="5"/>
      <c r="D83" s="5"/>
      <c r="E83" s="5"/>
      <c r="F83" s="5"/>
      <c r="G83" s="53"/>
      <c r="H83" s="158"/>
    </row>
    <row r="84" spans="1:8" ht="15.75">
      <c r="A84" s="23" t="s">
        <v>54</v>
      </c>
      <c r="B84" s="5" t="s">
        <v>161</v>
      </c>
      <c r="C84" s="5" t="s">
        <v>56</v>
      </c>
      <c r="D84" s="5" t="s">
        <v>64</v>
      </c>
      <c r="E84" s="5"/>
      <c r="F84" s="5"/>
      <c r="G84" s="53"/>
      <c r="H84" s="158">
        <f>H85</f>
        <v>5065</v>
      </c>
    </row>
    <row r="85" spans="1:8" ht="15.75">
      <c r="A85" s="23" t="s">
        <v>124</v>
      </c>
      <c r="B85" s="5" t="s">
        <v>161</v>
      </c>
      <c r="C85" s="5" t="s">
        <v>56</v>
      </c>
      <c r="D85" s="5" t="s">
        <v>64</v>
      </c>
      <c r="E85" s="5" t="s">
        <v>125</v>
      </c>
      <c r="F85" s="5"/>
      <c r="G85" s="53"/>
      <c r="H85" s="158">
        <f>H86</f>
        <v>5065</v>
      </c>
    </row>
    <row r="86" spans="1:8" ht="15.75">
      <c r="A86" s="23" t="s">
        <v>126</v>
      </c>
      <c r="B86" s="10" t="s">
        <v>161</v>
      </c>
      <c r="C86" s="10" t="s">
        <v>56</v>
      </c>
      <c r="D86" s="10" t="s">
        <v>64</v>
      </c>
      <c r="E86" s="10" t="s">
        <v>125</v>
      </c>
      <c r="F86" s="10" t="s">
        <v>127</v>
      </c>
      <c r="G86" s="88" t="s">
        <v>127</v>
      </c>
      <c r="H86" s="161">
        <v>5065</v>
      </c>
    </row>
    <row r="87" spans="1:8" ht="15.75">
      <c r="A87" s="66" t="s">
        <v>65</v>
      </c>
      <c r="B87" s="10" t="s">
        <v>161</v>
      </c>
      <c r="C87" s="9" t="s">
        <v>66</v>
      </c>
      <c r="D87" s="10"/>
      <c r="E87" s="10"/>
      <c r="F87" s="44"/>
      <c r="G87" s="88"/>
      <c r="H87" s="161">
        <f>H88</f>
        <v>500</v>
      </c>
    </row>
    <row r="88" spans="1:8" ht="15.75">
      <c r="A88" s="23" t="s">
        <v>78</v>
      </c>
      <c r="B88" s="10" t="s">
        <v>161</v>
      </c>
      <c r="C88" s="9" t="s">
        <v>66</v>
      </c>
      <c r="D88" s="10" t="s">
        <v>79</v>
      </c>
      <c r="E88" s="10"/>
      <c r="F88" s="44"/>
      <c r="G88" s="88"/>
      <c r="H88" s="161">
        <f>H89</f>
        <v>500</v>
      </c>
    </row>
    <row r="89" spans="1:8" ht="15.75">
      <c r="A89" s="23" t="s">
        <v>124</v>
      </c>
      <c r="B89" s="10" t="s">
        <v>161</v>
      </c>
      <c r="C89" s="9" t="s">
        <v>66</v>
      </c>
      <c r="D89" s="10" t="s">
        <v>79</v>
      </c>
      <c r="E89" s="10" t="s">
        <v>125</v>
      </c>
      <c r="F89" s="44"/>
      <c r="G89" s="88"/>
      <c r="H89" s="161">
        <f>H90</f>
        <v>500</v>
      </c>
    </row>
    <row r="90" spans="1:8" ht="16.5" thickBot="1">
      <c r="A90" s="23" t="s">
        <v>126</v>
      </c>
      <c r="B90" s="10" t="s">
        <v>161</v>
      </c>
      <c r="C90" s="9" t="s">
        <v>66</v>
      </c>
      <c r="D90" s="10" t="s">
        <v>79</v>
      </c>
      <c r="E90" s="10" t="s">
        <v>125</v>
      </c>
      <c r="F90" s="44"/>
      <c r="G90" s="88" t="s">
        <v>127</v>
      </c>
      <c r="H90" s="161">
        <v>500</v>
      </c>
    </row>
    <row r="91" spans="1:8" ht="16.5" thickBot="1">
      <c r="A91" s="60" t="s">
        <v>117</v>
      </c>
      <c r="B91" s="62" t="s">
        <v>118</v>
      </c>
      <c r="C91" s="62"/>
      <c r="D91" s="61"/>
      <c r="E91" s="61"/>
      <c r="F91" s="63"/>
      <c r="G91" s="90"/>
      <c r="H91" s="162">
        <f>H92</f>
        <v>-43.6</v>
      </c>
    </row>
    <row r="92" spans="1:8" ht="15.75">
      <c r="A92" s="68" t="s">
        <v>32</v>
      </c>
      <c r="B92" s="30" t="s">
        <v>118</v>
      </c>
      <c r="C92" s="69" t="s">
        <v>33</v>
      </c>
      <c r="D92" s="30"/>
      <c r="E92" s="30"/>
      <c r="F92" s="64"/>
      <c r="G92" s="67"/>
      <c r="H92" s="163">
        <f>H93</f>
        <v>-43.6</v>
      </c>
    </row>
    <row r="93" spans="1:8" ht="15.75">
      <c r="A93" s="25" t="s">
        <v>112</v>
      </c>
      <c r="B93" s="5" t="s">
        <v>118</v>
      </c>
      <c r="C93" s="13" t="s">
        <v>33</v>
      </c>
      <c r="D93" s="5" t="s">
        <v>34</v>
      </c>
      <c r="E93" s="5"/>
      <c r="F93" s="43"/>
      <c r="G93" s="4"/>
      <c r="H93" s="158">
        <f>H94</f>
        <v>-43.6</v>
      </c>
    </row>
    <row r="94" spans="1:8" ht="15.75">
      <c r="A94" s="25" t="s">
        <v>35</v>
      </c>
      <c r="B94" s="5" t="s">
        <v>118</v>
      </c>
      <c r="C94" s="13" t="s">
        <v>33</v>
      </c>
      <c r="D94" s="5" t="s">
        <v>34</v>
      </c>
      <c r="E94" s="5" t="s">
        <v>36</v>
      </c>
      <c r="F94" s="43"/>
      <c r="G94" s="4"/>
      <c r="H94" s="158">
        <f>H95</f>
        <v>-43.6</v>
      </c>
    </row>
    <row r="95" spans="1:8" ht="16.5" thickBot="1">
      <c r="A95" s="25" t="s">
        <v>88</v>
      </c>
      <c r="B95" s="10" t="s">
        <v>118</v>
      </c>
      <c r="C95" s="9" t="s">
        <v>33</v>
      </c>
      <c r="D95" s="10" t="s">
        <v>34</v>
      </c>
      <c r="E95" s="10" t="s">
        <v>36</v>
      </c>
      <c r="F95" s="44"/>
      <c r="G95" s="7">
        <v>197</v>
      </c>
      <c r="H95" s="161">
        <f>-17.5-6.1-20</f>
        <v>-43.6</v>
      </c>
    </row>
    <row r="96" spans="1:8" ht="16.5" thickBot="1">
      <c r="A96" s="60" t="s">
        <v>229</v>
      </c>
      <c r="B96" s="62" t="s">
        <v>230</v>
      </c>
      <c r="C96" s="62"/>
      <c r="D96" s="61"/>
      <c r="E96" s="61"/>
      <c r="F96" s="63"/>
      <c r="G96" s="90"/>
      <c r="H96" s="162">
        <f>H97</f>
        <v>-11.8</v>
      </c>
    </row>
    <row r="97" spans="1:8" ht="15.75">
      <c r="A97" s="68" t="s">
        <v>32</v>
      </c>
      <c r="B97" s="30" t="s">
        <v>230</v>
      </c>
      <c r="C97" s="69" t="s">
        <v>33</v>
      </c>
      <c r="D97" s="30"/>
      <c r="E97" s="30"/>
      <c r="F97" s="64"/>
      <c r="G97" s="67"/>
      <c r="H97" s="163">
        <f>H98</f>
        <v>-11.8</v>
      </c>
    </row>
    <row r="98" spans="1:8" ht="15.75">
      <c r="A98" s="25" t="s">
        <v>112</v>
      </c>
      <c r="B98" s="5" t="s">
        <v>230</v>
      </c>
      <c r="C98" s="13" t="s">
        <v>33</v>
      </c>
      <c r="D98" s="5" t="s">
        <v>34</v>
      </c>
      <c r="E98" s="5"/>
      <c r="F98" s="43"/>
      <c r="G98" s="4"/>
      <c r="H98" s="158">
        <f>H99</f>
        <v>-11.8</v>
      </c>
    </row>
    <row r="99" spans="1:8" ht="15.75">
      <c r="A99" s="25" t="s">
        <v>35</v>
      </c>
      <c r="B99" s="5" t="s">
        <v>230</v>
      </c>
      <c r="C99" s="13" t="s">
        <v>33</v>
      </c>
      <c r="D99" s="5" t="s">
        <v>34</v>
      </c>
      <c r="E99" s="5" t="s">
        <v>36</v>
      </c>
      <c r="F99" s="43"/>
      <c r="G99" s="4"/>
      <c r="H99" s="158">
        <f>H100</f>
        <v>-11.8</v>
      </c>
    </row>
    <row r="100" spans="1:8" ht="16.5" thickBot="1">
      <c r="A100" s="25" t="s">
        <v>88</v>
      </c>
      <c r="B100" s="10" t="s">
        <v>230</v>
      </c>
      <c r="C100" s="9" t="s">
        <v>33</v>
      </c>
      <c r="D100" s="10" t="s">
        <v>34</v>
      </c>
      <c r="E100" s="10" t="s">
        <v>36</v>
      </c>
      <c r="F100" s="44"/>
      <c r="G100" s="7">
        <v>197</v>
      </c>
      <c r="H100" s="161">
        <v>-11.8</v>
      </c>
    </row>
    <row r="101" spans="1:8" ht="16.5" thickBot="1">
      <c r="A101" s="60" t="s">
        <v>152</v>
      </c>
      <c r="B101" s="61" t="s">
        <v>153</v>
      </c>
      <c r="C101" s="62"/>
      <c r="D101" s="61"/>
      <c r="E101" s="61"/>
      <c r="F101" s="63"/>
      <c r="G101" s="89"/>
      <c r="H101" s="207">
        <f>H102</f>
        <v>26.5</v>
      </c>
    </row>
    <row r="102" spans="1:8" ht="15.75">
      <c r="A102" s="21" t="s">
        <v>32</v>
      </c>
      <c r="B102" s="12" t="s">
        <v>153</v>
      </c>
      <c r="C102" s="12" t="s">
        <v>33</v>
      </c>
      <c r="D102" s="12"/>
      <c r="E102" s="12"/>
      <c r="F102" s="12"/>
      <c r="G102" s="19"/>
      <c r="H102" s="167">
        <f>H103</f>
        <v>26.5</v>
      </c>
    </row>
    <row r="103" spans="1:8" ht="15.75">
      <c r="A103" s="23" t="s">
        <v>185</v>
      </c>
      <c r="B103" s="5" t="s">
        <v>153</v>
      </c>
      <c r="C103" s="5" t="s">
        <v>33</v>
      </c>
      <c r="D103" s="5" t="s">
        <v>170</v>
      </c>
      <c r="E103" s="5"/>
      <c r="F103" s="5"/>
      <c r="G103" s="4"/>
      <c r="H103" s="158">
        <f>H104</f>
        <v>26.5</v>
      </c>
    </row>
    <row r="104" spans="1:8" ht="15.75">
      <c r="A104" s="23" t="s">
        <v>186</v>
      </c>
      <c r="B104" s="5" t="s">
        <v>153</v>
      </c>
      <c r="C104" s="5" t="s">
        <v>33</v>
      </c>
      <c r="D104" s="5" t="s">
        <v>170</v>
      </c>
      <c r="E104" s="5" t="s">
        <v>187</v>
      </c>
      <c r="F104" s="5"/>
      <c r="G104" s="4"/>
      <c r="H104" s="158">
        <f>H105</f>
        <v>26.5</v>
      </c>
    </row>
    <row r="105" spans="1:8" ht="16.5" thickBot="1">
      <c r="A105" s="23" t="s">
        <v>188</v>
      </c>
      <c r="B105" s="5" t="s">
        <v>153</v>
      </c>
      <c r="C105" s="5" t="s">
        <v>33</v>
      </c>
      <c r="D105" s="5" t="s">
        <v>170</v>
      </c>
      <c r="E105" s="5" t="s">
        <v>187</v>
      </c>
      <c r="F105" s="5" t="s">
        <v>89</v>
      </c>
      <c r="G105" s="4">
        <v>197</v>
      </c>
      <c r="H105" s="158">
        <v>26.5</v>
      </c>
    </row>
    <row r="106" spans="1:8" ht="15.75">
      <c r="A106" s="80" t="s">
        <v>119</v>
      </c>
      <c r="B106" s="82"/>
      <c r="C106" s="83"/>
      <c r="D106" s="82"/>
      <c r="E106" s="82"/>
      <c r="F106" s="84"/>
      <c r="G106" s="74"/>
      <c r="H106" s="164"/>
    </row>
    <row r="107" spans="1:8" ht="16.5" thickBot="1">
      <c r="A107" s="75" t="s">
        <v>120</v>
      </c>
      <c r="B107" s="76" t="s">
        <v>121</v>
      </c>
      <c r="C107" s="77"/>
      <c r="D107" s="76"/>
      <c r="E107" s="76"/>
      <c r="F107" s="78"/>
      <c r="G107" s="79"/>
      <c r="H107" s="165">
        <f>H108</f>
        <v>145</v>
      </c>
    </row>
    <row r="108" spans="1:8" ht="15.75">
      <c r="A108" s="68" t="s">
        <v>6</v>
      </c>
      <c r="B108" s="91" t="s">
        <v>121</v>
      </c>
      <c r="C108" s="92" t="s">
        <v>39</v>
      </c>
      <c r="D108" s="91"/>
      <c r="E108" s="91"/>
      <c r="F108" s="93"/>
      <c r="G108" s="67"/>
      <c r="H108" s="163">
        <f>H109</f>
        <v>145</v>
      </c>
    </row>
    <row r="109" spans="1:8" ht="15.75">
      <c r="A109" s="25" t="s">
        <v>218</v>
      </c>
      <c r="B109" s="10" t="s">
        <v>121</v>
      </c>
      <c r="C109" s="9" t="s">
        <v>39</v>
      </c>
      <c r="D109" s="10" t="s">
        <v>219</v>
      </c>
      <c r="E109" s="10"/>
      <c r="F109" s="44"/>
      <c r="G109" s="4"/>
      <c r="H109" s="158">
        <f>H110</f>
        <v>145</v>
      </c>
    </row>
    <row r="110" spans="1:8" ht="15.75">
      <c r="A110" s="25" t="s">
        <v>220</v>
      </c>
      <c r="B110" s="10" t="s">
        <v>121</v>
      </c>
      <c r="C110" s="9" t="s">
        <v>39</v>
      </c>
      <c r="D110" s="10" t="s">
        <v>219</v>
      </c>
      <c r="E110" s="10" t="s">
        <v>221</v>
      </c>
      <c r="F110" s="44"/>
      <c r="G110" s="4"/>
      <c r="H110" s="158">
        <f>H111</f>
        <v>145</v>
      </c>
    </row>
    <row r="111" spans="1:8" ht="16.5" thickBot="1">
      <c r="A111" s="25" t="s">
        <v>42</v>
      </c>
      <c r="B111" s="10" t="s">
        <v>121</v>
      </c>
      <c r="C111" s="9" t="s">
        <v>39</v>
      </c>
      <c r="D111" s="10" t="s">
        <v>219</v>
      </c>
      <c r="E111" s="10" t="s">
        <v>221</v>
      </c>
      <c r="F111" s="44"/>
      <c r="G111" s="7">
        <v>327</v>
      </c>
      <c r="H111" s="161">
        <v>145</v>
      </c>
    </row>
    <row r="112" spans="1:8" ht="16.5" thickBot="1">
      <c r="A112" s="122" t="s">
        <v>122</v>
      </c>
      <c r="B112" s="61" t="s">
        <v>123</v>
      </c>
      <c r="C112" s="61"/>
      <c r="D112" s="61"/>
      <c r="E112" s="61"/>
      <c r="F112" s="61"/>
      <c r="G112" s="15"/>
      <c r="H112" s="162">
        <f>H113</f>
        <v>550</v>
      </c>
    </row>
    <row r="113" spans="1:8" ht="15.75">
      <c r="A113" s="66" t="s">
        <v>32</v>
      </c>
      <c r="B113" s="30" t="s">
        <v>123</v>
      </c>
      <c r="C113" s="69" t="s">
        <v>33</v>
      </c>
      <c r="D113" s="30"/>
      <c r="E113" s="30"/>
      <c r="F113" s="64"/>
      <c r="G113" s="67"/>
      <c r="H113" s="163">
        <f>H114</f>
        <v>550</v>
      </c>
    </row>
    <row r="114" spans="1:8" ht="15.75">
      <c r="A114" s="23" t="s">
        <v>3</v>
      </c>
      <c r="B114" s="5" t="s">
        <v>123</v>
      </c>
      <c r="C114" s="13" t="s">
        <v>33</v>
      </c>
      <c r="D114" s="5" t="s">
        <v>37</v>
      </c>
      <c r="E114" s="5"/>
      <c r="F114" s="43"/>
      <c r="G114" s="4"/>
      <c r="H114" s="158">
        <f>H115</f>
        <v>550</v>
      </c>
    </row>
    <row r="115" spans="1:8" ht="15.75">
      <c r="A115" s="23" t="s">
        <v>90</v>
      </c>
      <c r="B115" s="5" t="s">
        <v>123</v>
      </c>
      <c r="C115" s="13" t="s">
        <v>33</v>
      </c>
      <c r="D115" s="5" t="s">
        <v>37</v>
      </c>
      <c r="E115" s="5" t="s">
        <v>164</v>
      </c>
      <c r="F115" s="43"/>
      <c r="G115" s="4"/>
      <c r="H115" s="158">
        <f>H117</f>
        <v>550</v>
      </c>
    </row>
    <row r="116" spans="1:8" ht="15.75">
      <c r="A116" s="23" t="s">
        <v>106</v>
      </c>
      <c r="B116" s="5"/>
      <c r="C116" s="13"/>
      <c r="D116" s="5"/>
      <c r="E116" s="5"/>
      <c r="F116" s="43"/>
      <c r="G116" s="4"/>
      <c r="H116" s="158"/>
    </row>
    <row r="117" spans="1:8" ht="16.5" thickBot="1">
      <c r="A117" s="25" t="s">
        <v>107</v>
      </c>
      <c r="B117" s="10" t="s">
        <v>123</v>
      </c>
      <c r="C117" s="9" t="s">
        <v>33</v>
      </c>
      <c r="D117" s="10" t="s">
        <v>37</v>
      </c>
      <c r="E117" s="10" t="s">
        <v>164</v>
      </c>
      <c r="F117" s="44"/>
      <c r="G117" s="7">
        <v>412</v>
      </c>
      <c r="H117" s="161">
        <v>550</v>
      </c>
    </row>
    <row r="118" spans="1:8" ht="16.5" thickBot="1">
      <c r="A118" s="60" t="s">
        <v>159</v>
      </c>
      <c r="B118" s="61" t="s">
        <v>154</v>
      </c>
      <c r="C118" s="61"/>
      <c r="D118" s="61"/>
      <c r="E118" s="61"/>
      <c r="F118" s="61"/>
      <c r="G118" s="89"/>
      <c r="H118" s="207">
        <f>H119</f>
        <v>0.8</v>
      </c>
    </row>
    <row r="119" spans="1:8" ht="15.75">
      <c r="A119" s="21" t="s">
        <v>32</v>
      </c>
      <c r="B119" s="12" t="s">
        <v>154</v>
      </c>
      <c r="C119" s="12" t="s">
        <v>33</v>
      </c>
      <c r="D119" s="12"/>
      <c r="E119" s="12"/>
      <c r="F119" s="12"/>
      <c r="G119" s="19"/>
      <c r="H119" s="167">
        <f>H120</f>
        <v>0.8</v>
      </c>
    </row>
    <row r="120" spans="1:8" ht="15.75">
      <c r="A120" s="23" t="s">
        <v>185</v>
      </c>
      <c r="B120" s="5" t="s">
        <v>154</v>
      </c>
      <c r="C120" s="5" t="s">
        <v>33</v>
      </c>
      <c r="D120" s="5" t="s">
        <v>170</v>
      </c>
      <c r="E120" s="5"/>
      <c r="F120" s="5"/>
      <c r="G120" s="4"/>
      <c r="H120" s="158">
        <f>H121</f>
        <v>0.8</v>
      </c>
    </row>
    <row r="121" spans="1:8" ht="15.75">
      <c r="A121" s="23" t="s">
        <v>186</v>
      </c>
      <c r="B121" s="5" t="s">
        <v>154</v>
      </c>
      <c r="C121" s="5" t="s">
        <v>33</v>
      </c>
      <c r="D121" s="5" t="s">
        <v>170</v>
      </c>
      <c r="E121" s="5" t="s">
        <v>187</v>
      </c>
      <c r="F121" s="5"/>
      <c r="G121" s="4"/>
      <c r="H121" s="158">
        <f>H122</f>
        <v>0.8</v>
      </c>
    </row>
    <row r="122" spans="1:8" ht="16.5" thickBot="1">
      <c r="A122" s="23" t="s">
        <v>188</v>
      </c>
      <c r="B122" s="10" t="s">
        <v>154</v>
      </c>
      <c r="C122" s="10" t="s">
        <v>33</v>
      </c>
      <c r="D122" s="10" t="s">
        <v>170</v>
      </c>
      <c r="E122" s="10" t="s">
        <v>187</v>
      </c>
      <c r="F122" s="10" t="s">
        <v>89</v>
      </c>
      <c r="G122" s="7">
        <v>197</v>
      </c>
      <c r="H122" s="161">
        <v>0.8</v>
      </c>
    </row>
    <row r="123" spans="1:8" ht="16.5" thickBot="1">
      <c r="A123" s="60" t="s">
        <v>155</v>
      </c>
      <c r="B123" s="61" t="s">
        <v>156</v>
      </c>
      <c r="C123" s="61"/>
      <c r="D123" s="61"/>
      <c r="E123" s="61"/>
      <c r="F123" s="61"/>
      <c r="G123" s="89"/>
      <c r="H123" s="207">
        <f>H124</f>
        <v>2.8</v>
      </c>
    </row>
    <row r="124" spans="1:8" ht="15.75">
      <c r="A124" s="21" t="s">
        <v>32</v>
      </c>
      <c r="B124" s="12" t="s">
        <v>156</v>
      </c>
      <c r="C124" s="12" t="s">
        <v>33</v>
      </c>
      <c r="D124" s="12"/>
      <c r="E124" s="12"/>
      <c r="F124" s="12"/>
      <c r="G124" s="19"/>
      <c r="H124" s="167">
        <f>H125</f>
        <v>2.8</v>
      </c>
    </row>
    <row r="125" spans="1:8" ht="15.75">
      <c r="A125" s="23" t="s">
        <v>185</v>
      </c>
      <c r="B125" s="5" t="s">
        <v>156</v>
      </c>
      <c r="C125" s="5" t="s">
        <v>33</v>
      </c>
      <c r="D125" s="5" t="s">
        <v>170</v>
      </c>
      <c r="E125" s="5"/>
      <c r="F125" s="5"/>
      <c r="G125" s="4"/>
      <c r="H125" s="158">
        <f>H126</f>
        <v>2.8</v>
      </c>
    </row>
    <row r="126" spans="1:8" ht="15.75">
      <c r="A126" s="23" t="s">
        <v>186</v>
      </c>
      <c r="B126" s="5" t="s">
        <v>156</v>
      </c>
      <c r="C126" s="5" t="s">
        <v>33</v>
      </c>
      <c r="D126" s="5" t="s">
        <v>170</v>
      </c>
      <c r="E126" s="5" t="s">
        <v>187</v>
      </c>
      <c r="F126" s="5"/>
      <c r="G126" s="4"/>
      <c r="H126" s="158">
        <f>H127</f>
        <v>2.8</v>
      </c>
    </row>
    <row r="127" spans="1:8" ht="16.5" thickBot="1">
      <c r="A127" s="23" t="s">
        <v>188</v>
      </c>
      <c r="B127" s="10" t="s">
        <v>156</v>
      </c>
      <c r="C127" s="10" t="s">
        <v>33</v>
      </c>
      <c r="D127" s="10" t="s">
        <v>170</v>
      </c>
      <c r="E127" s="10" t="s">
        <v>187</v>
      </c>
      <c r="F127" s="10" t="s">
        <v>89</v>
      </c>
      <c r="G127" s="7">
        <v>197</v>
      </c>
      <c r="H127" s="161">
        <v>2.8</v>
      </c>
    </row>
    <row r="128" spans="1:8" ht="16.5" thickBot="1">
      <c r="A128" s="60" t="s">
        <v>157</v>
      </c>
      <c r="B128" s="61" t="s">
        <v>158</v>
      </c>
      <c r="C128" s="61"/>
      <c r="D128" s="61"/>
      <c r="E128" s="61"/>
      <c r="F128" s="61"/>
      <c r="G128" s="89"/>
      <c r="H128" s="207">
        <f>H129</f>
        <v>1.5</v>
      </c>
    </row>
    <row r="129" spans="1:8" ht="15.75">
      <c r="A129" s="21" t="s">
        <v>32</v>
      </c>
      <c r="B129" s="12" t="s">
        <v>158</v>
      </c>
      <c r="C129" s="12" t="s">
        <v>33</v>
      </c>
      <c r="D129" s="12"/>
      <c r="E129" s="12"/>
      <c r="F129" s="12"/>
      <c r="G129" s="19"/>
      <c r="H129" s="167">
        <f>H130</f>
        <v>1.5</v>
      </c>
    </row>
    <row r="130" spans="1:8" ht="15.75">
      <c r="A130" s="23" t="s">
        <v>185</v>
      </c>
      <c r="B130" s="5" t="s">
        <v>158</v>
      </c>
      <c r="C130" s="5" t="s">
        <v>33</v>
      </c>
      <c r="D130" s="5" t="s">
        <v>170</v>
      </c>
      <c r="E130" s="5"/>
      <c r="F130" s="5"/>
      <c r="G130" s="4"/>
      <c r="H130" s="158">
        <f>H131</f>
        <v>1.5</v>
      </c>
    </row>
    <row r="131" spans="1:8" ht="15.75">
      <c r="A131" s="23" t="s">
        <v>186</v>
      </c>
      <c r="B131" s="5" t="s">
        <v>158</v>
      </c>
      <c r="C131" s="5" t="s">
        <v>33</v>
      </c>
      <c r="D131" s="5" t="s">
        <v>170</v>
      </c>
      <c r="E131" s="5" t="s">
        <v>187</v>
      </c>
      <c r="F131" s="5"/>
      <c r="G131" s="4"/>
      <c r="H131" s="158">
        <f>H132</f>
        <v>1.5</v>
      </c>
    </row>
    <row r="132" spans="1:8" ht="16.5" thickBot="1">
      <c r="A132" s="23" t="s">
        <v>188</v>
      </c>
      <c r="B132" s="10" t="s">
        <v>158</v>
      </c>
      <c r="C132" s="10" t="s">
        <v>33</v>
      </c>
      <c r="D132" s="10" t="s">
        <v>170</v>
      </c>
      <c r="E132" s="10" t="s">
        <v>187</v>
      </c>
      <c r="F132" s="10" t="s">
        <v>89</v>
      </c>
      <c r="G132" s="7">
        <v>197</v>
      </c>
      <c r="H132" s="161">
        <v>1.5</v>
      </c>
    </row>
    <row r="133" spans="1:8" ht="15.75">
      <c r="A133" s="219" t="s">
        <v>175</v>
      </c>
      <c r="B133" s="71"/>
      <c r="C133" s="71"/>
      <c r="D133" s="71"/>
      <c r="E133" s="71"/>
      <c r="F133" s="71"/>
      <c r="G133" s="85"/>
      <c r="H133" s="221"/>
    </row>
    <row r="134" spans="1:8" ht="16.5" thickBot="1">
      <c r="A134" s="220" t="s">
        <v>176</v>
      </c>
      <c r="B134" s="76" t="s">
        <v>85</v>
      </c>
      <c r="C134" s="76"/>
      <c r="D134" s="76"/>
      <c r="E134" s="76"/>
      <c r="F134" s="76"/>
      <c r="G134" s="86"/>
      <c r="H134" s="222">
        <f>H135</f>
        <v>1965.2</v>
      </c>
    </row>
    <row r="135" spans="1:8" ht="15.75">
      <c r="A135" s="96" t="s">
        <v>32</v>
      </c>
      <c r="B135" s="26" t="s">
        <v>85</v>
      </c>
      <c r="C135" s="26" t="s">
        <v>33</v>
      </c>
      <c r="D135" s="26"/>
      <c r="E135" s="26"/>
      <c r="F135" s="26"/>
      <c r="G135" s="97"/>
      <c r="H135" s="166">
        <f>H140+H136</f>
        <v>1965.2</v>
      </c>
    </row>
    <row r="136" spans="1:8" ht="15.75">
      <c r="A136" s="21" t="s">
        <v>112</v>
      </c>
      <c r="B136" s="12" t="s">
        <v>85</v>
      </c>
      <c r="C136" s="12" t="s">
        <v>33</v>
      </c>
      <c r="D136" s="12" t="s">
        <v>34</v>
      </c>
      <c r="E136" s="12"/>
      <c r="F136" s="12"/>
      <c r="G136" s="19"/>
      <c r="H136" s="167">
        <f>H137</f>
        <v>2000</v>
      </c>
    </row>
    <row r="137" spans="1:8" ht="15.75">
      <c r="A137" s="21" t="s">
        <v>35</v>
      </c>
      <c r="B137" s="12" t="s">
        <v>85</v>
      </c>
      <c r="C137" s="12" t="s">
        <v>33</v>
      </c>
      <c r="D137" s="12" t="s">
        <v>34</v>
      </c>
      <c r="E137" s="12" t="s">
        <v>36</v>
      </c>
      <c r="F137" s="12"/>
      <c r="G137" s="19"/>
      <c r="H137" s="167">
        <f>H139</f>
        <v>2000</v>
      </c>
    </row>
    <row r="138" spans="1:8" ht="15.75">
      <c r="A138" s="21" t="s">
        <v>212</v>
      </c>
      <c r="B138" s="12"/>
      <c r="C138" s="12"/>
      <c r="D138" s="12"/>
      <c r="E138" s="12"/>
      <c r="F138" s="12"/>
      <c r="G138" s="19"/>
      <c r="H138" s="167"/>
    </row>
    <row r="139" spans="1:8" ht="15.75">
      <c r="A139" s="21" t="s">
        <v>213</v>
      </c>
      <c r="B139" s="12" t="s">
        <v>85</v>
      </c>
      <c r="C139" s="12" t="s">
        <v>33</v>
      </c>
      <c r="D139" s="12" t="s">
        <v>34</v>
      </c>
      <c r="E139" s="12" t="s">
        <v>36</v>
      </c>
      <c r="F139" s="12"/>
      <c r="G139" s="19">
        <v>410</v>
      </c>
      <c r="H139" s="167">
        <v>2000</v>
      </c>
    </row>
    <row r="140" spans="1:8" ht="15.75">
      <c r="A140" s="23" t="s">
        <v>185</v>
      </c>
      <c r="B140" s="5" t="s">
        <v>85</v>
      </c>
      <c r="C140" s="5" t="s">
        <v>33</v>
      </c>
      <c r="D140" s="5" t="s">
        <v>170</v>
      </c>
      <c r="E140" s="5"/>
      <c r="F140" s="5"/>
      <c r="G140" s="4"/>
      <c r="H140" s="158">
        <f>H141</f>
        <v>-34.8</v>
      </c>
    </row>
    <row r="141" spans="1:8" ht="15.75">
      <c r="A141" s="23" t="s">
        <v>186</v>
      </c>
      <c r="B141" s="5" t="s">
        <v>85</v>
      </c>
      <c r="C141" s="5" t="s">
        <v>33</v>
      </c>
      <c r="D141" s="5" t="s">
        <v>170</v>
      </c>
      <c r="E141" s="5" t="s">
        <v>187</v>
      </c>
      <c r="F141" s="5"/>
      <c r="G141" s="4"/>
      <c r="H141" s="158">
        <f>H142</f>
        <v>-34.8</v>
      </c>
    </row>
    <row r="142" spans="1:8" ht="16.5" thickBot="1">
      <c r="A142" s="25" t="s">
        <v>188</v>
      </c>
      <c r="B142" s="10" t="s">
        <v>85</v>
      </c>
      <c r="C142" s="10" t="s">
        <v>33</v>
      </c>
      <c r="D142" s="10" t="s">
        <v>170</v>
      </c>
      <c r="E142" s="10" t="s">
        <v>187</v>
      </c>
      <c r="F142" s="10" t="s">
        <v>89</v>
      </c>
      <c r="G142" s="7">
        <v>197</v>
      </c>
      <c r="H142" s="161">
        <v>-34.8</v>
      </c>
    </row>
    <row r="143" spans="1:8" ht="16.5" thickBot="1">
      <c r="A143" s="60" t="s">
        <v>189</v>
      </c>
      <c r="B143" s="61" t="s">
        <v>190</v>
      </c>
      <c r="C143" s="61"/>
      <c r="D143" s="61"/>
      <c r="E143" s="61"/>
      <c r="F143" s="61"/>
      <c r="G143" s="89"/>
      <c r="H143" s="207">
        <f>H144</f>
        <v>0.9</v>
      </c>
    </row>
    <row r="144" spans="1:8" ht="15.75">
      <c r="A144" s="96" t="s">
        <v>32</v>
      </c>
      <c r="B144" s="26" t="s">
        <v>190</v>
      </c>
      <c r="C144" s="26" t="s">
        <v>33</v>
      </c>
      <c r="D144" s="26"/>
      <c r="E144" s="26"/>
      <c r="F144" s="26"/>
      <c r="G144" s="97"/>
      <c r="H144" s="166">
        <f>H145</f>
        <v>0.9</v>
      </c>
    </row>
    <row r="145" spans="1:8" ht="15.75">
      <c r="A145" s="23" t="s">
        <v>185</v>
      </c>
      <c r="B145" s="5" t="s">
        <v>190</v>
      </c>
      <c r="C145" s="5" t="s">
        <v>33</v>
      </c>
      <c r="D145" s="5" t="s">
        <v>170</v>
      </c>
      <c r="E145" s="5"/>
      <c r="F145" s="5"/>
      <c r="G145" s="4"/>
      <c r="H145" s="158">
        <f>H146</f>
        <v>0.9</v>
      </c>
    </row>
    <row r="146" spans="1:8" ht="15.75">
      <c r="A146" s="23" t="s">
        <v>186</v>
      </c>
      <c r="B146" s="5" t="s">
        <v>190</v>
      </c>
      <c r="C146" s="5" t="s">
        <v>33</v>
      </c>
      <c r="D146" s="5" t="s">
        <v>170</v>
      </c>
      <c r="E146" s="5" t="s">
        <v>187</v>
      </c>
      <c r="F146" s="5"/>
      <c r="G146" s="4"/>
      <c r="H146" s="158">
        <f>H147</f>
        <v>0.9</v>
      </c>
    </row>
    <row r="147" spans="1:8" ht="16.5" thickBot="1">
      <c r="A147" s="98" t="s">
        <v>188</v>
      </c>
      <c r="B147" s="6" t="s">
        <v>190</v>
      </c>
      <c r="C147" s="6" t="s">
        <v>33</v>
      </c>
      <c r="D147" s="6" t="s">
        <v>170</v>
      </c>
      <c r="E147" s="6" t="s">
        <v>187</v>
      </c>
      <c r="F147" s="6"/>
      <c r="G147" s="52">
        <v>197</v>
      </c>
      <c r="H147" s="160">
        <v>0.9</v>
      </c>
    </row>
    <row r="148" spans="1:8" ht="15.75">
      <c r="A148" s="80" t="s">
        <v>193</v>
      </c>
      <c r="B148" s="82"/>
      <c r="C148" s="82"/>
      <c r="D148" s="82"/>
      <c r="E148" s="82"/>
      <c r="F148" s="82"/>
      <c r="G148" s="251"/>
      <c r="H148" s="252"/>
    </row>
    <row r="149" spans="1:8" ht="15.75">
      <c r="A149" s="253" t="s">
        <v>194</v>
      </c>
      <c r="B149" s="249"/>
      <c r="C149" s="249"/>
      <c r="D149" s="249"/>
      <c r="E149" s="249"/>
      <c r="F149" s="249"/>
      <c r="G149" s="250"/>
      <c r="H149" s="254"/>
    </row>
    <row r="150" spans="1:8" ht="16.5" thickBot="1">
      <c r="A150" s="48" t="s">
        <v>195</v>
      </c>
      <c r="B150" s="56" t="s">
        <v>196</v>
      </c>
      <c r="C150" s="56"/>
      <c r="D150" s="56"/>
      <c r="E150" s="56"/>
      <c r="F150" s="56"/>
      <c r="G150" s="255"/>
      <c r="H150" s="256">
        <f>H151</f>
        <v>1.8</v>
      </c>
    </row>
    <row r="151" spans="1:8" ht="15.75">
      <c r="A151" s="28" t="s">
        <v>32</v>
      </c>
      <c r="B151" s="29" t="s">
        <v>196</v>
      </c>
      <c r="C151" s="29" t="s">
        <v>33</v>
      </c>
      <c r="D151" s="29"/>
      <c r="E151" s="29"/>
      <c r="F151" s="29"/>
      <c r="G151" s="87"/>
      <c r="H151" s="259">
        <f>H152</f>
        <v>1.8</v>
      </c>
    </row>
    <row r="152" spans="1:8" ht="15.75">
      <c r="A152" s="28" t="s">
        <v>185</v>
      </c>
      <c r="B152" s="29" t="s">
        <v>196</v>
      </c>
      <c r="C152" s="29" t="s">
        <v>33</v>
      </c>
      <c r="D152" s="29" t="s">
        <v>170</v>
      </c>
      <c r="E152" s="29"/>
      <c r="F152" s="29"/>
      <c r="G152" s="87"/>
      <c r="H152" s="225">
        <f>H153</f>
        <v>1.8</v>
      </c>
    </row>
    <row r="153" spans="1:8" ht="15.75">
      <c r="A153" s="28" t="s">
        <v>186</v>
      </c>
      <c r="B153" s="29" t="s">
        <v>196</v>
      </c>
      <c r="C153" s="29" t="s">
        <v>33</v>
      </c>
      <c r="D153" s="29" t="s">
        <v>170</v>
      </c>
      <c r="E153" s="29" t="s">
        <v>187</v>
      </c>
      <c r="F153" s="29"/>
      <c r="G153" s="87"/>
      <c r="H153" s="225">
        <f>H154</f>
        <v>1.8</v>
      </c>
    </row>
    <row r="154" spans="1:8" ht="16.5" thickBot="1">
      <c r="A154" s="28" t="s">
        <v>188</v>
      </c>
      <c r="B154" s="29" t="s">
        <v>196</v>
      </c>
      <c r="C154" s="29" t="s">
        <v>33</v>
      </c>
      <c r="D154" s="29" t="s">
        <v>170</v>
      </c>
      <c r="E154" s="29" t="s">
        <v>187</v>
      </c>
      <c r="F154" s="29" t="s">
        <v>89</v>
      </c>
      <c r="G154" s="87">
        <v>197</v>
      </c>
      <c r="H154" s="235">
        <v>1.8</v>
      </c>
    </row>
    <row r="155" spans="1:8" ht="16.5" thickBot="1">
      <c r="A155" s="60" t="s">
        <v>191</v>
      </c>
      <c r="B155" s="61" t="s">
        <v>192</v>
      </c>
      <c r="C155" s="61"/>
      <c r="D155" s="61"/>
      <c r="E155" s="61"/>
      <c r="F155" s="61"/>
      <c r="G155" s="89"/>
      <c r="H155" s="207">
        <f>H156</f>
        <v>0.5</v>
      </c>
    </row>
    <row r="156" spans="1:8" ht="15.75">
      <c r="A156" s="96" t="s">
        <v>32</v>
      </c>
      <c r="B156" s="26" t="s">
        <v>192</v>
      </c>
      <c r="C156" s="26" t="s">
        <v>33</v>
      </c>
      <c r="D156" s="26"/>
      <c r="E156" s="26"/>
      <c r="F156" s="26"/>
      <c r="G156" s="97"/>
      <c r="H156" s="166">
        <f>H157</f>
        <v>0.5</v>
      </c>
    </row>
    <row r="157" spans="1:8" ht="15.75">
      <c r="A157" s="23" t="s">
        <v>185</v>
      </c>
      <c r="B157" s="5" t="s">
        <v>192</v>
      </c>
      <c r="C157" s="5" t="s">
        <v>33</v>
      </c>
      <c r="D157" s="5" t="s">
        <v>170</v>
      </c>
      <c r="E157" s="5"/>
      <c r="F157" s="5"/>
      <c r="G157" s="4"/>
      <c r="H157" s="158">
        <f>H158</f>
        <v>0.5</v>
      </c>
    </row>
    <row r="158" spans="1:8" ht="15.75">
      <c r="A158" s="23" t="s">
        <v>186</v>
      </c>
      <c r="B158" s="5" t="s">
        <v>192</v>
      </c>
      <c r="C158" s="5" t="s">
        <v>33</v>
      </c>
      <c r="D158" s="5" t="s">
        <v>170</v>
      </c>
      <c r="E158" s="5" t="s">
        <v>187</v>
      </c>
      <c r="F158" s="5"/>
      <c r="G158" s="4"/>
      <c r="H158" s="158">
        <f>H159</f>
        <v>0.5</v>
      </c>
    </row>
    <row r="159" spans="1:8" ht="16.5" thickBot="1">
      <c r="A159" s="25" t="s">
        <v>188</v>
      </c>
      <c r="B159" s="5" t="s">
        <v>192</v>
      </c>
      <c r="C159" s="5" t="s">
        <v>33</v>
      </c>
      <c r="D159" s="5" t="s">
        <v>170</v>
      </c>
      <c r="E159" s="5" t="s">
        <v>187</v>
      </c>
      <c r="F159" s="5"/>
      <c r="G159" s="4">
        <v>197</v>
      </c>
      <c r="H159" s="158">
        <v>0.5</v>
      </c>
    </row>
    <row r="160" spans="1:8" ht="16.5" thickBot="1">
      <c r="A160" s="18" t="s">
        <v>129</v>
      </c>
      <c r="B160" s="16"/>
      <c r="C160" s="16"/>
      <c r="D160" s="16"/>
      <c r="E160" s="16"/>
      <c r="F160" s="16"/>
      <c r="G160" s="15"/>
      <c r="H160" s="162">
        <f>H10+H26+H37+H59+H66+H75+H91+H101+H107+H112+H118+H123+H128+H134+H143+H150+H155+H96</f>
        <v>29137.000000000004</v>
      </c>
    </row>
    <row r="161" spans="1:8" ht="15.75">
      <c r="A161" s="96" t="s">
        <v>130</v>
      </c>
      <c r="B161" s="26"/>
      <c r="C161" s="26"/>
      <c r="D161" s="26"/>
      <c r="E161" s="26"/>
      <c r="F161" s="26"/>
      <c r="G161" s="97"/>
      <c r="H161" s="166"/>
    </row>
    <row r="162" spans="1:8" ht="15.75">
      <c r="A162" s="23" t="s">
        <v>131</v>
      </c>
      <c r="B162" s="5"/>
      <c r="C162" s="5"/>
      <c r="D162" s="5"/>
      <c r="E162" s="5"/>
      <c r="F162" s="5"/>
      <c r="G162" s="4"/>
      <c r="H162" s="158"/>
    </row>
    <row r="163" spans="1:8" ht="15.75">
      <c r="A163" s="23" t="s">
        <v>132</v>
      </c>
      <c r="B163" s="5"/>
      <c r="C163" s="5"/>
      <c r="D163" s="5"/>
      <c r="E163" s="5"/>
      <c r="F163" s="5"/>
      <c r="G163" s="4"/>
      <c r="H163" s="158"/>
    </row>
    <row r="164" spans="1:8" ht="16.5" thickBot="1">
      <c r="A164" s="98" t="s">
        <v>133</v>
      </c>
      <c r="B164" s="6"/>
      <c r="C164" s="6"/>
      <c r="D164" s="6"/>
      <c r="E164" s="6"/>
      <c r="F164" s="6"/>
      <c r="G164" s="52"/>
      <c r="H164" s="160"/>
    </row>
    <row r="165" spans="1:8" ht="15.75">
      <c r="A165" s="70" t="s">
        <v>134</v>
      </c>
      <c r="B165" s="71"/>
      <c r="C165" s="71"/>
      <c r="D165" s="71"/>
      <c r="E165" s="71"/>
      <c r="F165" s="73"/>
      <c r="G165" s="85"/>
      <c r="H165" s="164"/>
    </row>
    <row r="166" spans="1:8" ht="16.5" thickBot="1">
      <c r="A166" s="75" t="s">
        <v>135</v>
      </c>
      <c r="B166" s="76" t="s">
        <v>84</v>
      </c>
      <c r="C166" s="76" t="s">
        <v>31</v>
      </c>
      <c r="D166" s="76"/>
      <c r="E166" s="76"/>
      <c r="F166" s="78"/>
      <c r="G166" s="86"/>
      <c r="H166" s="165">
        <f>H167</f>
        <v>650</v>
      </c>
    </row>
    <row r="167" spans="1:8" ht="15.75">
      <c r="A167" s="21" t="s">
        <v>165</v>
      </c>
      <c r="B167" s="12"/>
      <c r="C167" s="12"/>
      <c r="D167" s="12"/>
      <c r="E167" s="12"/>
      <c r="F167" s="12"/>
      <c r="G167" s="19"/>
      <c r="H167" s="167">
        <f>H168</f>
        <v>650</v>
      </c>
    </row>
    <row r="168" spans="1:8" ht="15.75">
      <c r="A168" s="23" t="s">
        <v>166</v>
      </c>
      <c r="B168" s="5" t="s">
        <v>84</v>
      </c>
      <c r="C168" s="5" t="s">
        <v>31</v>
      </c>
      <c r="D168" s="5" t="s">
        <v>167</v>
      </c>
      <c r="E168" s="5"/>
      <c r="F168" s="5"/>
      <c r="G168" s="4"/>
      <c r="H168" s="158">
        <f>H170</f>
        <v>650</v>
      </c>
    </row>
    <row r="169" spans="1:8" ht="15.75">
      <c r="A169" s="25" t="s">
        <v>205</v>
      </c>
      <c r="B169" s="10"/>
      <c r="C169" s="10"/>
      <c r="D169" s="10"/>
      <c r="E169" s="10"/>
      <c r="F169" s="10"/>
      <c r="G169" s="7"/>
      <c r="H169" s="161"/>
    </row>
    <row r="170" spans="1:8" ht="15.75">
      <c r="A170" s="25" t="s">
        <v>206</v>
      </c>
      <c r="B170" s="10"/>
      <c r="C170" s="10"/>
      <c r="D170" s="10"/>
      <c r="E170" s="10"/>
      <c r="F170" s="10"/>
      <c r="G170" s="7"/>
      <c r="H170" s="161">
        <f>H171</f>
        <v>650</v>
      </c>
    </row>
    <row r="171" spans="1:8" ht="15.75">
      <c r="A171" s="25" t="s">
        <v>207</v>
      </c>
      <c r="B171" s="10" t="s">
        <v>84</v>
      </c>
      <c r="C171" s="10" t="s">
        <v>31</v>
      </c>
      <c r="D171" s="10" t="s">
        <v>167</v>
      </c>
      <c r="E171" s="10" t="s">
        <v>208</v>
      </c>
      <c r="F171" s="10"/>
      <c r="G171" s="7"/>
      <c r="H171" s="161">
        <f>H172</f>
        <v>650</v>
      </c>
    </row>
    <row r="172" spans="1:8" ht="16.5" thickBot="1">
      <c r="A172" s="25" t="s">
        <v>200</v>
      </c>
      <c r="B172" s="10" t="s">
        <v>84</v>
      </c>
      <c r="C172" s="10" t="s">
        <v>31</v>
      </c>
      <c r="D172" s="10" t="s">
        <v>167</v>
      </c>
      <c r="E172" s="10" t="s">
        <v>208</v>
      </c>
      <c r="F172" s="10"/>
      <c r="G172" s="7">
        <v>216</v>
      </c>
      <c r="H172" s="161">
        <v>650</v>
      </c>
    </row>
    <row r="173" spans="1:8" ht="15.75">
      <c r="A173" s="70" t="s">
        <v>32</v>
      </c>
      <c r="B173" s="71"/>
      <c r="C173" s="71"/>
      <c r="D173" s="71"/>
      <c r="E173" s="71"/>
      <c r="F173" s="71"/>
      <c r="G173" s="85"/>
      <c r="H173" s="164"/>
    </row>
    <row r="174" spans="1:8" ht="16.5" thickBot="1">
      <c r="A174" s="75" t="s">
        <v>171</v>
      </c>
      <c r="B174" s="76" t="s">
        <v>84</v>
      </c>
      <c r="C174" s="76" t="s">
        <v>33</v>
      </c>
      <c r="D174" s="76"/>
      <c r="E174" s="76"/>
      <c r="F174" s="76"/>
      <c r="G174" s="86"/>
      <c r="H174" s="165">
        <f>H176</f>
        <v>6700</v>
      </c>
    </row>
    <row r="175" spans="1:8" ht="15.75">
      <c r="A175" s="21" t="s">
        <v>168</v>
      </c>
      <c r="B175" s="12"/>
      <c r="C175" s="12"/>
      <c r="D175" s="12"/>
      <c r="E175" s="12"/>
      <c r="F175" s="12"/>
      <c r="G175" s="19"/>
      <c r="H175" s="167"/>
    </row>
    <row r="176" spans="1:8" ht="15.75">
      <c r="A176" s="23" t="s">
        <v>169</v>
      </c>
      <c r="B176" s="5" t="s">
        <v>84</v>
      </c>
      <c r="C176" s="5" t="s">
        <v>33</v>
      </c>
      <c r="D176" s="5" t="s">
        <v>170</v>
      </c>
      <c r="E176" s="5"/>
      <c r="F176" s="5"/>
      <c r="G176" s="4"/>
      <c r="H176" s="158">
        <f>H177</f>
        <v>6700</v>
      </c>
    </row>
    <row r="177" spans="1:8" ht="15.75">
      <c r="A177" s="23" t="s">
        <v>203</v>
      </c>
      <c r="B177" s="5" t="s">
        <v>84</v>
      </c>
      <c r="C177" s="5" t="s">
        <v>33</v>
      </c>
      <c r="D177" s="5" t="s">
        <v>170</v>
      </c>
      <c r="E177" s="5" t="s">
        <v>125</v>
      </c>
      <c r="F177" s="5"/>
      <c r="G177" s="4"/>
      <c r="H177" s="158">
        <f>H178</f>
        <v>6700</v>
      </c>
    </row>
    <row r="178" spans="1:8" ht="16.5" thickBot="1">
      <c r="A178" s="25" t="s">
        <v>204</v>
      </c>
      <c r="B178" s="10" t="s">
        <v>84</v>
      </c>
      <c r="C178" s="10" t="s">
        <v>33</v>
      </c>
      <c r="D178" s="10" t="s">
        <v>170</v>
      </c>
      <c r="E178" s="10" t="s">
        <v>125</v>
      </c>
      <c r="F178" s="10"/>
      <c r="G178" s="7">
        <v>214</v>
      </c>
      <c r="H178" s="161">
        <v>6700</v>
      </c>
    </row>
    <row r="179" spans="1:8" ht="16.5" thickBot="1">
      <c r="A179" s="60" t="s">
        <v>172</v>
      </c>
      <c r="B179" s="61" t="s">
        <v>84</v>
      </c>
      <c r="C179" s="61" t="s">
        <v>74</v>
      </c>
      <c r="D179" s="99"/>
      <c r="E179" s="99"/>
      <c r="F179" s="99"/>
      <c r="G179" s="100"/>
      <c r="H179" s="162">
        <f>H180</f>
        <v>400</v>
      </c>
    </row>
    <row r="180" spans="1:8" ht="15.75">
      <c r="A180" s="21" t="s">
        <v>75</v>
      </c>
      <c r="B180" s="12" t="s">
        <v>84</v>
      </c>
      <c r="C180" s="12" t="s">
        <v>74</v>
      </c>
      <c r="D180" s="12" t="s">
        <v>76</v>
      </c>
      <c r="E180" s="12"/>
      <c r="F180" s="12"/>
      <c r="G180" s="19"/>
      <c r="H180" s="167">
        <f>H182</f>
        <v>400</v>
      </c>
    </row>
    <row r="181" spans="1:8" ht="15.75">
      <c r="A181" s="21" t="s">
        <v>209</v>
      </c>
      <c r="B181" s="12"/>
      <c r="C181" s="12"/>
      <c r="D181" s="12"/>
      <c r="E181" s="12"/>
      <c r="F181" s="12"/>
      <c r="G181" s="19"/>
      <c r="H181" s="167"/>
    </row>
    <row r="182" spans="1:8" ht="15.75">
      <c r="A182" s="28" t="s">
        <v>210</v>
      </c>
      <c r="B182" s="29" t="s">
        <v>84</v>
      </c>
      <c r="C182" s="29" t="s">
        <v>74</v>
      </c>
      <c r="D182" s="29" t="s">
        <v>76</v>
      </c>
      <c r="E182" s="29" t="s">
        <v>211</v>
      </c>
      <c r="F182" s="29"/>
      <c r="G182" s="87"/>
      <c r="H182" s="225">
        <f>H183</f>
        <v>400</v>
      </c>
    </row>
    <row r="183" spans="1:8" ht="16.5" thickBot="1">
      <c r="A183" s="25" t="s">
        <v>77</v>
      </c>
      <c r="B183" s="10" t="s">
        <v>84</v>
      </c>
      <c r="C183" s="10" t="s">
        <v>74</v>
      </c>
      <c r="D183" s="10" t="s">
        <v>76</v>
      </c>
      <c r="E183" s="10" t="s">
        <v>211</v>
      </c>
      <c r="F183" s="10"/>
      <c r="G183" s="7">
        <v>443</v>
      </c>
      <c r="H183" s="161">
        <v>400</v>
      </c>
    </row>
    <row r="184" spans="1:8" ht="16.5" thickBot="1">
      <c r="A184" s="60" t="s">
        <v>136</v>
      </c>
      <c r="B184" s="61"/>
      <c r="C184" s="61"/>
      <c r="D184" s="61"/>
      <c r="E184" s="61"/>
      <c r="F184" s="61"/>
      <c r="G184" s="89"/>
      <c r="H184" s="162">
        <f>H160+H166+H174+H179</f>
        <v>36887</v>
      </c>
    </row>
  </sheetData>
  <mergeCells count="1">
    <mergeCell ref="A6:H6"/>
  </mergeCells>
  <printOptions horizontalCentered="1"/>
  <pageMargins left="0.6299212598425197" right="0.3937007874015748" top="0.5118110236220472" bottom="0.3937007874015748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17"/>
  <sheetViews>
    <sheetView tabSelected="1" workbookViewId="0" topLeftCell="A1">
      <selection activeCell="E3" sqref="E3:H3"/>
    </sheetView>
  </sheetViews>
  <sheetFormatPr defaultColWidth="8.796875" defaultRowHeight="15"/>
  <sheetData>
    <row r="2" spans="5:8" ht="15.75">
      <c r="E2" s="267"/>
      <c r="F2" s="267" t="s">
        <v>237</v>
      </c>
      <c r="G2" s="267"/>
      <c r="H2" s="267"/>
    </row>
    <row r="3" spans="5:8" ht="15.75">
      <c r="E3" s="271" t="s">
        <v>236</v>
      </c>
      <c r="F3" s="271"/>
      <c r="G3" s="271"/>
      <c r="H3" s="271"/>
    </row>
    <row r="4" spans="5:8" ht="15.75">
      <c r="E4" s="267"/>
      <c r="F4" s="267" t="s">
        <v>151</v>
      </c>
      <c r="G4" s="267"/>
      <c r="H4" s="267"/>
    </row>
    <row r="5" spans="5:8" ht="15.75">
      <c r="E5" s="271" t="s">
        <v>183</v>
      </c>
      <c r="F5" s="271"/>
      <c r="G5" s="271"/>
      <c r="H5" s="271"/>
    </row>
    <row r="6" spans="5:8" ht="15.75">
      <c r="E6" s="268"/>
      <c r="F6" s="268"/>
      <c r="G6" s="268"/>
      <c r="H6" s="268"/>
    </row>
    <row r="8" spans="2:8" ht="15.75">
      <c r="B8" s="270" t="s">
        <v>233</v>
      </c>
      <c r="C8" s="270"/>
      <c r="D8" s="270"/>
      <c r="E8" s="270"/>
      <c r="F8" s="270"/>
      <c r="G8" s="270"/>
      <c r="H8" s="270"/>
    </row>
    <row r="9" spans="2:8" ht="15.75">
      <c r="B9" s="270" t="s">
        <v>234</v>
      </c>
      <c r="C9" s="270"/>
      <c r="D9" s="270"/>
      <c r="E9" s="270"/>
      <c r="F9" s="270"/>
      <c r="G9" s="270"/>
      <c r="H9" s="270"/>
    </row>
    <row r="10" spans="2:8" ht="15.75">
      <c r="B10" s="270" t="s">
        <v>235</v>
      </c>
      <c r="C10" s="270"/>
      <c r="D10" s="270"/>
      <c r="E10" s="270"/>
      <c r="F10" s="270"/>
      <c r="G10" s="270"/>
      <c r="H10" s="270"/>
    </row>
    <row r="11" ht="16.5" thickBot="1"/>
    <row r="12" spans="2:8" ht="16.5" thickBot="1">
      <c r="B12" s="196"/>
      <c r="C12" s="197"/>
      <c r="D12" s="197"/>
      <c r="E12" s="197"/>
      <c r="F12" s="197"/>
      <c r="G12" s="42"/>
      <c r="H12" s="198" t="s">
        <v>139</v>
      </c>
    </row>
    <row r="13" spans="2:8" ht="15.75">
      <c r="B13" s="199"/>
      <c r="C13" s="200" t="s">
        <v>0</v>
      </c>
      <c r="D13" s="200"/>
      <c r="E13" s="200"/>
      <c r="F13" s="200"/>
      <c r="G13" s="47" t="s">
        <v>97</v>
      </c>
      <c r="H13" s="201" t="s">
        <v>149</v>
      </c>
    </row>
    <row r="14" spans="2:8" ht="16.5" thickBot="1">
      <c r="B14" s="202"/>
      <c r="C14" s="203"/>
      <c r="D14" s="203"/>
      <c r="E14" s="203"/>
      <c r="F14" s="203"/>
      <c r="G14" s="105"/>
      <c r="H14" s="204"/>
    </row>
    <row r="15" spans="2:8" ht="16.5" thickBot="1">
      <c r="B15" s="205" t="s">
        <v>92</v>
      </c>
      <c r="C15" s="124"/>
      <c r="D15" s="124"/>
      <c r="E15" s="124"/>
      <c r="F15" s="198"/>
      <c r="G15" s="264">
        <f>'Прил.№5'!H14</f>
        <v>2190</v>
      </c>
      <c r="H15" s="206"/>
    </row>
    <row r="16" spans="2:8" ht="16.5" thickBot="1">
      <c r="B16" s="205" t="s">
        <v>110</v>
      </c>
      <c r="C16" s="124"/>
      <c r="D16" s="124"/>
      <c r="E16" s="124"/>
      <c r="F16" s="198"/>
      <c r="G16" s="264">
        <f>'Прил.№5'!H58</f>
        <v>230</v>
      </c>
      <c r="H16" s="106"/>
    </row>
    <row r="17" spans="2:8" ht="16.5" thickBot="1">
      <c r="B17" s="202" t="s">
        <v>150</v>
      </c>
      <c r="C17" s="203"/>
      <c r="D17" s="203"/>
      <c r="E17" s="203"/>
      <c r="F17" s="204"/>
      <c r="G17" s="236">
        <f>G15+G16</f>
        <v>2420</v>
      </c>
      <c r="H17" s="237"/>
    </row>
  </sheetData>
  <mergeCells count="5">
    <mergeCell ref="B9:H9"/>
    <mergeCell ref="B10:H10"/>
    <mergeCell ref="E3:H3"/>
    <mergeCell ref="E5:H5"/>
    <mergeCell ref="B8:H8"/>
  </mergeCells>
  <printOptions horizontalCentered="1"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Приложения №№ 3-6 к НРСД от 14.12.2005г. № 76-нр</dc:title>
  <dc:subject/>
  <dc:creator/>
  <cp:keywords/>
  <dc:description/>
  <cp:lastModifiedBy>T</cp:lastModifiedBy>
  <cp:lastPrinted>2005-12-20T06:00:02Z</cp:lastPrinted>
  <dcterms:created xsi:type="dcterms:W3CDTF">2002-11-11T07:39:40Z</dcterms:created>
  <dcterms:modified xsi:type="dcterms:W3CDTF">2018-01-07T19:20:58Z</dcterms:modified>
  <cp:category/>
  <cp:version/>
  <cp:contentType/>
  <cp:contentStatus/>
</cp:coreProperties>
</file>