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2"/>
  </bookViews>
  <sheets>
    <sheet name="Прил.№2" sheetId="1" r:id="rId1"/>
    <sheet name="Прил.№3" sheetId="2" r:id="rId2"/>
    <sheet name="Прил.№4" sheetId="3" r:id="rId3"/>
  </sheets>
  <definedNames>
    <definedName name="_xlnm.Print_Area" localSheetId="0">'Прил.№2'!$A$1:$I$45</definedName>
  </definedNames>
  <calcPr fullCalcOnLoad="1"/>
</workbook>
</file>

<file path=xl/sharedStrings.xml><?xml version="1.0" encoding="utf-8"?>
<sst xmlns="http://schemas.openxmlformats.org/spreadsheetml/2006/main" count="937" uniqueCount="222">
  <si>
    <t>Наименование</t>
  </si>
  <si>
    <t>027</t>
  </si>
  <si>
    <t>029</t>
  </si>
  <si>
    <t>Коммунальное хозяйство</t>
  </si>
  <si>
    <t>Социальная политика</t>
  </si>
  <si>
    <t>Образование</t>
  </si>
  <si>
    <t>Общее образование</t>
  </si>
  <si>
    <t>260</t>
  </si>
  <si>
    <t xml:space="preserve">Здравоохранение </t>
  </si>
  <si>
    <t>327</t>
  </si>
  <si>
    <t>Резервные фонды</t>
  </si>
  <si>
    <t>ФКРП</t>
  </si>
  <si>
    <t>ФКЦР</t>
  </si>
  <si>
    <t>ФКВР</t>
  </si>
  <si>
    <t>Общегосударственные  вопросы</t>
  </si>
  <si>
    <t>0100</t>
  </si>
  <si>
    <t>0113</t>
  </si>
  <si>
    <t>070 00 00</t>
  </si>
  <si>
    <t>184</t>
  </si>
  <si>
    <t xml:space="preserve">Национальная безопасность и правоохранительная </t>
  </si>
  <si>
    <t>деятельность</t>
  </si>
  <si>
    <t>0300</t>
  </si>
  <si>
    <t>Органы внутренних дел</t>
  </si>
  <si>
    <t>0302</t>
  </si>
  <si>
    <t>Жилищно-коммунальное хозяйство</t>
  </si>
  <si>
    <t>0500</t>
  </si>
  <si>
    <t>0501</t>
  </si>
  <si>
    <t>Поддержка жилищного хозяйства</t>
  </si>
  <si>
    <t>350 00 00</t>
  </si>
  <si>
    <t>0502</t>
  </si>
  <si>
    <t>0700</t>
  </si>
  <si>
    <t>Обеспечение деятельности подведомственных учреждений</t>
  </si>
  <si>
    <t>0702</t>
  </si>
  <si>
    <t>Школы-детские сады,школы начальные,неполные средние</t>
  </si>
  <si>
    <t>и средние</t>
  </si>
  <si>
    <t>421 00 00</t>
  </si>
  <si>
    <t>Культура,кинематография и средства</t>
  </si>
  <si>
    <t>масовой информации</t>
  </si>
  <si>
    <t>Культура</t>
  </si>
  <si>
    <t>и средств массовой информации</t>
  </si>
  <si>
    <t>0800</t>
  </si>
  <si>
    <t>Другие вопросы в области культуры, кинематографии</t>
  </si>
  <si>
    <t>0806</t>
  </si>
  <si>
    <t>Здравоохранение и спорт</t>
  </si>
  <si>
    <t>0900</t>
  </si>
  <si>
    <t>0901</t>
  </si>
  <si>
    <t>Больницы, клиники, госпитали,медико-санитарные части</t>
  </si>
  <si>
    <t>470 00 00</t>
  </si>
  <si>
    <t>1000</t>
  </si>
  <si>
    <t>Социальное обслуживание населения</t>
  </si>
  <si>
    <t>1002</t>
  </si>
  <si>
    <t>Меры социальной поддержки граждан</t>
  </si>
  <si>
    <t>505 00 00</t>
  </si>
  <si>
    <t>Другие вопросы в области здравоохранения и спорта</t>
  </si>
  <si>
    <t>0904</t>
  </si>
  <si>
    <t>483</t>
  </si>
  <si>
    <t>Ведомственная структура расходов городского бюджета</t>
  </si>
  <si>
    <t xml:space="preserve">                      Приложение № 3</t>
  </si>
  <si>
    <t>000 00 00</t>
  </si>
  <si>
    <t>0000</t>
  </si>
  <si>
    <t>000</t>
  </si>
  <si>
    <t>042</t>
  </si>
  <si>
    <t>Воинские формирования( органы, подразделения)</t>
  </si>
  <si>
    <t>202 00 00</t>
  </si>
  <si>
    <t>нов, имеющие  специальные звания</t>
  </si>
  <si>
    <t>Военный персонал и сотрудники правоохранительных орга-</t>
  </si>
  <si>
    <t>239</t>
  </si>
  <si>
    <t>Предоставление субсидий</t>
  </si>
  <si>
    <t>197</t>
  </si>
  <si>
    <t>Поддержка коммунального хозяйства</t>
  </si>
  <si>
    <t>Учреждения  социального обслуживания населения</t>
  </si>
  <si>
    <t>506 00 00</t>
  </si>
  <si>
    <t>Администрация города</t>
  </si>
  <si>
    <t>КОД</t>
  </si>
  <si>
    <t>Раздел</t>
  </si>
  <si>
    <t>статья</t>
  </si>
  <si>
    <t>Вид</t>
  </si>
  <si>
    <t>Всего</t>
  </si>
  <si>
    <t>Целев.</t>
  </si>
  <si>
    <t>002</t>
  </si>
  <si>
    <t>Под-</t>
  </si>
  <si>
    <t>раздел</t>
  </si>
  <si>
    <t>Резервные фонды органов местного самоуправления</t>
  </si>
  <si>
    <t>Управление образования</t>
  </si>
  <si>
    <t>003</t>
  </si>
  <si>
    <t>Учреждения социального обслуживания населения</t>
  </si>
  <si>
    <t>Жилищное хозяйство</t>
  </si>
  <si>
    <t>006</t>
  </si>
  <si>
    <t xml:space="preserve">Муниципальное учреждение здравоохранения </t>
  </si>
  <si>
    <t xml:space="preserve">                        "ДЦГБ"</t>
  </si>
  <si>
    <t xml:space="preserve">             МУП " ЖЭУ № 1 "</t>
  </si>
  <si>
    <t>012</t>
  </si>
  <si>
    <t xml:space="preserve">             МУП " Доллифт "</t>
  </si>
  <si>
    <t>016</t>
  </si>
  <si>
    <t>Управление внутренних дел Мытищинского</t>
  </si>
  <si>
    <t>района</t>
  </si>
  <si>
    <t>МУП " Архитектура г. Долгопрудный"</t>
  </si>
  <si>
    <t>031</t>
  </si>
  <si>
    <t>Непрограммные инвестиции в основные фонды</t>
  </si>
  <si>
    <t>102 00 00</t>
  </si>
  <si>
    <t>Строительство объектов общегражданского назначения</t>
  </si>
  <si>
    <t>214</t>
  </si>
  <si>
    <t>Оказание социальной помощи</t>
  </si>
  <si>
    <t>ИТОГО РАСХОДОВ</t>
  </si>
  <si>
    <t>Расходы городского бюджета, распределяемые по ведомст-</t>
  </si>
  <si>
    <t xml:space="preserve">венной классификации(структуре) расходов, в процессе </t>
  </si>
  <si>
    <t>исполнения городского бюджета в соответствующем</t>
  </si>
  <si>
    <t>финансовом году.</t>
  </si>
  <si>
    <t>ВСЕГО РАСХОДОВ</t>
  </si>
  <si>
    <t>подразделам, целевым статьям и видам расходов</t>
  </si>
  <si>
    <t>функциональной классификации расходов</t>
  </si>
  <si>
    <t>текущие</t>
  </si>
  <si>
    <t>расходы</t>
  </si>
  <si>
    <t>в т.ч.</t>
  </si>
  <si>
    <t>кап.влож.</t>
  </si>
  <si>
    <t>ФКР</t>
  </si>
  <si>
    <t xml:space="preserve">                        в том числе</t>
  </si>
  <si>
    <t>капитальные расходы</t>
  </si>
  <si>
    <t xml:space="preserve">            в том числе</t>
  </si>
  <si>
    <t xml:space="preserve">                      ВСЕГО</t>
  </si>
  <si>
    <t xml:space="preserve">                      Приложение № 4</t>
  </si>
  <si>
    <t xml:space="preserve">                      Приложение № 5</t>
  </si>
  <si>
    <t>МУП "Инженерные сети"</t>
  </si>
  <si>
    <t>017</t>
  </si>
  <si>
    <t>032</t>
  </si>
  <si>
    <t>ОАО "Мосэнерго"</t>
  </si>
  <si>
    <t>033</t>
  </si>
  <si>
    <t>ТСЖ "Долгие пруды"</t>
  </si>
  <si>
    <t>035</t>
  </si>
  <si>
    <t>037</t>
  </si>
  <si>
    <t>ТСЖ "Стройжилинвест-эксплуатация"</t>
  </si>
  <si>
    <t>038</t>
  </si>
  <si>
    <t>ГУП "Мособлгаз"филиал "Химкимежрайгаз"</t>
  </si>
  <si>
    <t>ТСЖ "Лихачевское  ш,д.31 корп. 1,2"</t>
  </si>
  <si>
    <t xml:space="preserve">МУП " Управление капитального </t>
  </si>
  <si>
    <t>010</t>
  </si>
  <si>
    <t>строительства г. Долгопрудного"</t>
  </si>
  <si>
    <t>Другие вопросы в области культуры,кинематографии</t>
  </si>
  <si>
    <t>351 00 00</t>
  </si>
  <si>
    <t>Социальное обеспечение населения</t>
  </si>
  <si>
    <t>1003</t>
  </si>
  <si>
    <t>МУ ЦСО "Долгопрудный"</t>
  </si>
  <si>
    <t>039</t>
  </si>
  <si>
    <t>Другие вопросы в области жилищно-коммунального</t>
  </si>
  <si>
    <t xml:space="preserve"> хозяйства</t>
  </si>
  <si>
    <t>0504</t>
  </si>
  <si>
    <t>хозяйства</t>
  </si>
  <si>
    <t>ООО "Управляющая компания</t>
  </si>
  <si>
    <t xml:space="preserve">                 " ЖилКомСервис"</t>
  </si>
  <si>
    <t xml:space="preserve">                      Приложение № </t>
  </si>
  <si>
    <t>к НРСД №______от_________2005 г.</t>
  </si>
  <si>
    <t>ОАО Производственное объединение</t>
  </si>
  <si>
    <t>Тонкого органического синтеза</t>
  </si>
  <si>
    <t>019</t>
  </si>
  <si>
    <t>Центр обработки архивных спутниковых</t>
  </si>
  <si>
    <t>данных филиала НИЦ "Планета"</t>
  </si>
  <si>
    <t>043</t>
  </si>
  <si>
    <t>Главное управление внутренних дел</t>
  </si>
  <si>
    <t>Московской области</t>
  </si>
  <si>
    <t>Государственное образовательное учреждение</t>
  </si>
  <si>
    <t>начального профессионального образования</t>
  </si>
  <si>
    <t>профессиональное училище № 94</t>
  </si>
  <si>
    <t>ОАО "ДНПП"</t>
  </si>
  <si>
    <t>044</t>
  </si>
  <si>
    <t>045</t>
  </si>
  <si>
    <t>046</t>
  </si>
  <si>
    <t>Мероприятия в области жилищного хозяйства по строитель-</t>
  </si>
  <si>
    <t>ству, реконструкции,  приобретению жилых домов</t>
  </si>
  <si>
    <t>Другие вопросы в области социальной политики</t>
  </si>
  <si>
    <t>1006</t>
  </si>
  <si>
    <t>Другие вопросы в области жилищно-коммунального хоз-ва</t>
  </si>
  <si>
    <t>Фонд софинансирования социальных расходов</t>
  </si>
  <si>
    <t>515 00 00</t>
  </si>
  <si>
    <t>Субсидии</t>
  </si>
  <si>
    <t>МУП " Водоканал"</t>
  </si>
  <si>
    <t>КЭЧ -194</t>
  </si>
  <si>
    <t>049</t>
  </si>
  <si>
    <t>008</t>
  </si>
  <si>
    <t>Управление администрации  города по работе</t>
  </si>
  <si>
    <t>в микрорайонах Шереметьевский, Хлебниково, Павельцево</t>
  </si>
  <si>
    <t>007</t>
  </si>
  <si>
    <t>410</t>
  </si>
  <si>
    <t>Дошкольное образование</t>
  </si>
  <si>
    <t>0701</t>
  </si>
  <si>
    <t>Детские дошкольные учреждения</t>
  </si>
  <si>
    <t>420 00 00</t>
  </si>
  <si>
    <t>Функционирование  Правительства Российской Федерации,</t>
  </si>
  <si>
    <t xml:space="preserve"> высших органов исполнительной власти субъектов</t>
  </si>
  <si>
    <t xml:space="preserve"> Российской  Федерации, местных  администраций</t>
  </si>
  <si>
    <t>0104</t>
  </si>
  <si>
    <t>Руководство и управление в сфере установленных  функций</t>
  </si>
  <si>
    <t>001 00 00</t>
  </si>
  <si>
    <t>Центральный аппарат</t>
  </si>
  <si>
    <t>005</t>
  </si>
  <si>
    <t>Управление культуры</t>
  </si>
  <si>
    <t>004</t>
  </si>
  <si>
    <t>Мероприятия в сфере культуры, кинематографии и средств</t>
  </si>
  <si>
    <t>массовой информации</t>
  </si>
  <si>
    <t>0801</t>
  </si>
  <si>
    <t>450 00 00</t>
  </si>
  <si>
    <t>Государственная поддержка в сфере культуры, кинематог-</t>
  </si>
  <si>
    <t>рафии и средств массовой информации</t>
  </si>
  <si>
    <t>319</t>
  </si>
  <si>
    <t>Государственная поддержка в сфере культуры, кинематогра-</t>
  </si>
  <si>
    <t>фии и средств массовой информации</t>
  </si>
  <si>
    <t>453</t>
  </si>
  <si>
    <t>Глава исполнительной власти местного самоуправления</t>
  </si>
  <si>
    <t>Функционирование  Правительства Российской Федерации</t>
  </si>
  <si>
    <t>Российской Федерации, местных администраций</t>
  </si>
  <si>
    <t>Приложение №2</t>
  </si>
  <si>
    <t>Расходы городского бюджета на 2005 год по разделам и</t>
  </si>
  <si>
    <t>подразделам функциональной классификации расходов бюджета</t>
  </si>
  <si>
    <t>Расходы городского бюджета на 2005 год по разделам</t>
  </si>
  <si>
    <t xml:space="preserve">                      Приложение №4 </t>
  </si>
  <si>
    <t>на 2005 год</t>
  </si>
  <si>
    <t>Приложение №3</t>
  </si>
  <si>
    <t>к НРСД от 30.11.2005г. № 75-нр</t>
  </si>
  <si>
    <t>к НРСД от 20.12.2004г. № 75-нр</t>
  </si>
  <si>
    <t xml:space="preserve">  к НРСД от 30.11.2005г .№ 75-нр</t>
  </si>
  <si>
    <t xml:space="preserve">  к НРСД от 20.12.2004г. № 75-нр</t>
  </si>
  <si>
    <t xml:space="preserve"> к НРСД от 30.11.2005г. № 75-нр</t>
  </si>
  <si>
    <t xml:space="preserve"> к НРСД от 20.12.2004 г.№ 75-нр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</si>
</sst>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7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0" xfId="0" applyFont="1" applyAlignment="1">
      <alignment/>
    </xf>
    <xf numFmtId="49" fontId="1" fillId="0" borderId="11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6" xfId="0" applyFont="1" applyBorder="1" applyAlignment="1">
      <alignment/>
    </xf>
    <xf numFmtId="49" fontId="2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49" fontId="1" fillId="0" borderId="29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49" fontId="3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49" fontId="2" fillId="0" borderId="15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33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49" fontId="2" fillId="0" borderId="6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49" fontId="3" fillId="0" borderId="35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49" fontId="3" fillId="0" borderId="38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40" xfId="0" applyFont="1" applyBorder="1" applyAlignment="1">
      <alignment/>
    </xf>
    <xf numFmtId="49" fontId="3" fillId="0" borderId="41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" xfId="0" applyFont="1" applyBorder="1" applyAlignment="1">
      <alignment/>
    </xf>
    <xf numFmtId="49" fontId="1" fillId="0" borderId="3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49" fontId="3" fillId="0" borderId="42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37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6" fillId="0" borderId="34" xfId="0" applyFont="1" applyBorder="1" applyAlignment="1">
      <alignment/>
    </xf>
    <xf numFmtId="49" fontId="2" fillId="0" borderId="17" xfId="0" applyNumberFormat="1" applyFont="1" applyBorder="1" applyAlignment="1">
      <alignment/>
    </xf>
    <xf numFmtId="49" fontId="1" fillId="0" borderId="35" xfId="0" applyNumberFormat="1" applyFont="1" applyBorder="1" applyAlignment="1">
      <alignment/>
    </xf>
    <xf numFmtId="49" fontId="1" fillId="0" borderId="38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43" xfId="0" applyBorder="1" applyAlignment="1">
      <alignment/>
    </xf>
    <xf numFmtId="0" fontId="6" fillId="0" borderId="35" xfId="0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2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9" xfId="0" applyFont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44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44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49" fontId="1" fillId="0" borderId="42" xfId="0" applyNumberFormat="1" applyFont="1" applyBorder="1" applyAlignment="1">
      <alignment/>
    </xf>
    <xf numFmtId="0" fontId="1" fillId="0" borderId="45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2" xfId="0" applyFont="1" applyBorder="1" applyAlignment="1">
      <alignment/>
    </xf>
    <xf numFmtId="49" fontId="1" fillId="0" borderId="32" xfId="0" applyNumberFormat="1" applyFont="1" applyBorder="1" applyAlignment="1">
      <alignment/>
    </xf>
    <xf numFmtId="0" fontId="0" fillId="0" borderId="42" xfId="0" applyBorder="1" applyAlignment="1">
      <alignment/>
    </xf>
    <xf numFmtId="49" fontId="1" fillId="0" borderId="40" xfId="0" applyNumberFormat="1" applyFont="1" applyBorder="1" applyAlignment="1">
      <alignment/>
    </xf>
    <xf numFmtId="0" fontId="4" fillId="0" borderId="32" xfId="0" applyFont="1" applyBorder="1" applyAlignment="1">
      <alignment/>
    </xf>
    <xf numFmtId="49" fontId="2" fillId="0" borderId="46" xfId="0" applyNumberFormat="1" applyFont="1" applyBorder="1" applyAlignment="1">
      <alignment/>
    </xf>
    <xf numFmtId="49" fontId="1" fillId="0" borderId="47" xfId="0" applyNumberFormat="1" applyFont="1" applyBorder="1" applyAlignment="1">
      <alignment/>
    </xf>
    <xf numFmtId="49" fontId="2" fillId="0" borderId="48" xfId="0" applyNumberFormat="1" applyFont="1" applyBorder="1" applyAlignment="1">
      <alignment/>
    </xf>
    <xf numFmtId="49" fontId="1" fillId="0" borderId="49" xfId="0" applyNumberFormat="1" applyFont="1" applyBorder="1" applyAlignment="1">
      <alignment/>
    </xf>
    <xf numFmtId="49" fontId="2" fillId="0" borderId="50" xfId="0" applyNumberFormat="1" applyFont="1" applyBorder="1" applyAlignment="1">
      <alignment/>
    </xf>
    <xf numFmtId="49" fontId="3" fillId="0" borderId="48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3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2" fillId="0" borderId="32" xfId="0" applyFont="1" applyBorder="1" applyAlignment="1">
      <alignment/>
    </xf>
    <xf numFmtId="49" fontId="2" fillId="0" borderId="43" xfId="0" applyNumberFormat="1" applyFont="1" applyBorder="1" applyAlignment="1">
      <alignment/>
    </xf>
    <xf numFmtId="49" fontId="2" fillId="0" borderId="42" xfId="0" applyNumberFormat="1" applyFont="1" applyBorder="1" applyAlignment="1">
      <alignment/>
    </xf>
    <xf numFmtId="0" fontId="1" fillId="0" borderId="52" xfId="0" applyFont="1" applyBorder="1" applyAlignment="1">
      <alignment/>
    </xf>
    <xf numFmtId="49" fontId="1" fillId="0" borderId="53" xfId="0" applyNumberFormat="1" applyFont="1" applyBorder="1" applyAlignment="1">
      <alignment/>
    </xf>
    <xf numFmtId="49" fontId="1" fillId="0" borderId="52" xfId="0" applyNumberFormat="1" applyFont="1" applyBorder="1" applyAlignment="1">
      <alignment/>
    </xf>
    <xf numFmtId="49" fontId="3" fillId="0" borderId="46" xfId="0" applyNumberFormat="1" applyFont="1" applyBorder="1" applyAlignment="1">
      <alignment/>
    </xf>
    <xf numFmtId="0" fontId="6" fillId="0" borderId="54" xfId="0" applyFont="1" applyBorder="1" applyAlignment="1">
      <alignment/>
    </xf>
    <xf numFmtId="0" fontId="6" fillId="0" borderId="51" xfId="0" applyFont="1" applyBorder="1" applyAlignment="1">
      <alignment/>
    </xf>
    <xf numFmtId="49" fontId="6" fillId="0" borderId="55" xfId="0" applyNumberFormat="1" applyFont="1" applyBorder="1" applyAlignment="1">
      <alignment/>
    </xf>
    <xf numFmtId="49" fontId="3" fillId="0" borderId="51" xfId="0" applyNumberFormat="1" applyFont="1" applyBorder="1" applyAlignment="1">
      <alignment/>
    </xf>
    <xf numFmtId="49" fontId="3" fillId="0" borderId="55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0" xfId="0" applyFont="1" applyBorder="1" applyAlignment="1">
      <alignment/>
    </xf>
    <xf numFmtId="49" fontId="3" fillId="0" borderId="57" xfId="0" applyNumberFormat="1" applyFont="1" applyBorder="1" applyAlignment="1">
      <alignment/>
    </xf>
    <xf numFmtId="49" fontId="3" fillId="0" borderId="50" xfId="0" applyNumberFormat="1" applyFont="1" applyBorder="1" applyAlignment="1">
      <alignment/>
    </xf>
    <xf numFmtId="49" fontId="3" fillId="0" borderId="43" xfId="0" applyNumberFormat="1" applyFont="1" applyBorder="1" applyAlignment="1">
      <alignment/>
    </xf>
    <xf numFmtId="0" fontId="2" fillId="0" borderId="46" xfId="0" applyFont="1" applyBorder="1" applyAlignment="1">
      <alignment/>
    </xf>
    <xf numFmtId="0" fontId="3" fillId="0" borderId="54" xfId="0" applyFont="1" applyBorder="1" applyAlignment="1">
      <alignment/>
    </xf>
    <xf numFmtId="0" fontId="2" fillId="0" borderId="50" xfId="0" applyFont="1" applyBorder="1" applyAlignment="1">
      <alignment/>
    </xf>
    <xf numFmtId="49" fontId="2" fillId="0" borderId="57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0" fillId="0" borderId="46" xfId="0" applyNumberFormat="1" applyBorder="1" applyAlignment="1">
      <alignment/>
    </xf>
    <xf numFmtId="0" fontId="1" fillId="0" borderId="8" xfId="0" applyNumberFormat="1" applyFont="1" applyBorder="1" applyAlignment="1">
      <alignment/>
    </xf>
    <xf numFmtId="0" fontId="0" fillId="0" borderId="47" xfId="0" applyNumberFormat="1" applyBorder="1" applyAlignment="1">
      <alignment/>
    </xf>
    <xf numFmtId="0" fontId="1" fillId="0" borderId="5" xfId="0" applyNumberFormat="1" applyFont="1" applyBorder="1" applyAlignment="1">
      <alignment/>
    </xf>
    <xf numFmtId="0" fontId="0" fillId="0" borderId="52" xfId="0" applyNumberFormat="1" applyBorder="1" applyAlignment="1">
      <alignment/>
    </xf>
    <xf numFmtId="0" fontId="1" fillId="0" borderId="36" xfId="0" applyNumberFormat="1" applyFont="1" applyBorder="1" applyAlignment="1">
      <alignment/>
    </xf>
    <xf numFmtId="0" fontId="0" fillId="0" borderId="51" xfId="0" applyNumberFormat="1" applyBorder="1" applyAlignment="1">
      <alignment/>
    </xf>
    <xf numFmtId="0" fontId="3" fillId="0" borderId="57" xfId="0" applyNumberFormat="1" applyFont="1" applyBorder="1" applyAlignment="1">
      <alignment/>
    </xf>
    <xf numFmtId="0" fontId="0" fillId="0" borderId="50" xfId="0" applyNumberFormat="1" applyBorder="1" applyAlignment="1">
      <alignment/>
    </xf>
    <xf numFmtId="0" fontId="3" fillId="0" borderId="42" xfId="0" applyNumberFormat="1" applyFont="1" applyBorder="1" applyAlignment="1">
      <alignment/>
    </xf>
    <xf numFmtId="0" fontId="3" fillId="0" borderId="43" xfId="0" applyNumberFormat="1" applyFont="1" applyBorder="1" applyAlignment="1">
      <alignment/>
    </xf>
    <xf numFmtId="0" fontId="2" fillId="0" borderId="42" xfId="0" applyNumberFormat="1" applyFont="1" applyBorder="1" applyAlignment="1">
      <alignment/>
    </xf>
    <xf numFmtId="0" fontId="2" fillId="0" borderId="57" xfId="0" applyNumberFormat="1" applyFont="1" applyBorder="1" applyAlignment="1">
      <alignment/>
    </xf>
    <xf numFmtId="0" fontId="0" fillId="0" borderId="0" xfId="0" applyNumberFormat="1" applyAlignment="1">
      <alignment/>
    </xf>
    <xf numFmtId="164" fontId="1" fillId="0" borderId="30" xfId="0" applyNumberFormat="1" applyFont="1" applyBorder="1" applyAlignment="1">
      <alignment/>
    </xf>
    <xf numFmtId="164" fontId="2" fillId="0" borderId="30" xfId="0" applyNumberFormat="1" applyFont="1" applyBorder="1" applyAlignment="1">
      <alignment/>
    </xf>
    <xf numFmtId="164" fontId="1" fillId="0" borderId="58" xfId="0" applyNumberFormat="1" applyFont="1" applyBorder="1" applyAlignment="1">
      <alignment/>
    </xf>
    <xf numFmtId="164" fontId="1" fillId="0" borderId="59" xfId="0" applyNumberFormat="1" applyFont="1" applyBorder="1" applyAlignment="1">
      <alignment/>
    </xf>
    <xf numFmtId="164" fontId="2" fillId="0" borderId="60" xfId="0" applyNumberFormat="1" applyFont="1" applyBorder="1" applyAlignment="1">
      <alignment/>
    </xf>
    <xf numFmtId="164" fontId="2" fillId="0" borderId="61" xfId="0" applyNumberFormat="1" applyFont="1" applyBorder="1" applyAlignment="1">
      <alignment/>
    </xf>
    <xf numFmtId="164" fontId="2" fillId="0" borderId="62" xfId="0" applyNumberFormat="1" applyFont="1" applyBorder="1" applyAlignment="1">
      <alignment/>
    </xf>
    <xf numFmtId="164" fontId="2" fillId="0" borderId="58" xfId="0" applyNumberFormat="1" applyFont="1" applyBorder="1" applyAlignment="1">
      <alignment/>
    </xf>
    <xf numFmtId="164" fontId="1" fillId="0" borderId="62" xfId="0" applyNumberFormat="1" applyFont="1" applyBorder="1" applyAlignment="1">
      <alignment/>
    </xf>
    <xf numFmtId="164" fontId="1" fillId="0" borderId="61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21" xfId="0" applyNumberFormat="1" applyFont="1" applyBorder="1" applyAlignment="1">
      <alignment/>
    </xf>
    <xf numFmtId="49" fontId="5" fillId="0" borderId="27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  <xf numFmtId="164" fontId="7" fillId="0" borderId="42" xfId="0" applyNumberFormat="1" applyFont="1" applyBorder="1" applyAlignment="1">
      <alignment/>
    </xf>
    <xf numFmtId="164" fontId="7" fillId="0" borderId="48" xfId="0" applyNumberFormat="1" applyFont="1" applyBorder="1" applyAlignment="1">
      <alignment/>
    </xf>
    <xf numFmtId="164" fontId="5" fillId="0" borderId="49" xfId="0" applyNumberFormat="1" applyFont="1" applyBorder="1" applyAlignment="1">
      <alignment/>
    </xf>
    <xf numFmtId="164" fontId="5" fillId="0" borderId="53" xfId="0" applyNumberFormat="1" applyFont="1" applyBorder="1" applyAlignment="1">
      <alignment/>
    </xf>
    <xf numFmtId="164" fontId="7" fillId="0" borderId="55" xfId="0" applyNumberFormat="1" applyFont="1" applyBorder="1" applyAlignment="1">
      <alignment/>
    </xf>
    <xf numFmtId="164" fontId="7" fillId="0" borderId="57" xfId="0" applyNumberFormat="1" applyFont="1" applyBorder="1" applyAlignment="1">
      <alignment/>
    </xf>
    <xf numFmtId="164" fontId="7" fillId="0" borderId="43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164" fontId="7" fillId="0" borderId="46" xfId="0" applyNumberFormat="1" applyFont="1" applyBorder="1" applyAlignment="1">
      <alignment/>
    </xf>
    <xf numFmtId="164" fontId="5" fillId="0" borderId="47" xfId="0" applyNumberFormat="1" applyFont="1" applyBorder="1" applyAlignment="1">
      <alignment/>
    </xf>
    <xf numFmtId="164" fontId="7" fillId="0" borderId="51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5" fillId="0" borderId="52" xfId="0" applyNumberFormat="1" applyFont="1" applyBorder="1" applyAlignment="1">
      <alignment/>
    </xf>
    <xf numFmtId="164" fontId="5" fillId="0" borderId="46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5" fillId="0" borderId="62" xfId="0" applyNumberFormat="1" applyFont="1" applyBorder="1" applyAlignment="1">
      <alignment/>
    </xf>
    <xf numFmtId="164" fontId="5" fillId="0" borderId="35" xfId="0" applyNumberFormat="1" applyFont="1" applyBorder="1" applyAlignment="1">
      <alignment/>
    </xf>
    <xf numFmtId="0" fontId="5" fillId="0" borderId="43" xfId="0" applyFont="1" applyBorder="1" applyAlignment="1">
      <alignment/>
    </xf>
    <xf numFmtId="164" fontId="5" fillId="0" borderId="7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1" fillId="0" borderId="27" xfId="0" applyFont="1" applyBorder="1" applyAlignment="1">
      <alignment/>
    </xf>
    <xf numFmtId="164" fontId="3" fillId="0" borderId="60" xfId="0" applyNumberFormat="1" applyFont="1" applyBorder="1" applyAlignment="1">
      <alignment/>
    </xf>
    <xf numFmtId="164" fontId="0" fillId="0" borderId="47" xfId="0" applyNumberFormat="1" applyBorder="1" applyAlignment="1">
      <alignment/>
    </xf>
    <xf numFmtId="164" fontId="5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31" xfId="0" applyFont="1" applyBorder="1" applyAlignment="1">
      <alignment/>
    </xf>
    <xf numFmtId="49" fontId="3" fillId="0" borderId="63" xfId="0" applyNumberFormat="1" applyFont="1" applyBorder="1" applyAlignment="1">
      <alignment/>
    </xf>
    <xf numFmtId="164" fontId="7" fillId="0" borderId="60" xfId="0" applyNumberFormat="1" applyFont="1" applyBorder="1" applyAlignment="1">
      <alignment/>
    </xf>
    <xf numFmtId="164" fontId="7" fillId="0" borderId="58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164" fontId="3" fillId="0" borderId="62" xfId="0" applyNumberFormat="1" applyFont="1" applyBorder="1" applyAlignment="1">
      <alignment/>
    </xf>
    <xf numFmtId="164" fontId="3" fillId="0" borderId="58" xfId="0" applyNumberFormat="1" applyFont="1" applyBorder="1" applyAlignment="1">
      <alignment/>
    </xf>
    <xf numFmtId="49" fontId="2" fillId="0" borderId="3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49" fontId="1" fillId="0" borderId="31" xfId="0" applyNumberFormat="1" applyFont="1" applyBorder="1" applyAlignment="1">
      <alignment horizontal="right"/>
    </xf>
    <xf numFmtId="164" fontId="1" fillId="0" borderId="64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30" xfId="0" applyNumberFormat="1" applyFont="1" applyBorder="1" applyAlignment="1">
      <alignment/>
    </xf>
    <xf numFmtId="0" fontId="3" fillId="0" borderId="41" xfId="0" applyFont="1" applyBorder="1" applyAlignment="1">
      <alignment/>
    </xf>
    <xf numFmtId="49" fontId="3" fillId="0" borderId="28" xfId="0" applyNumberFormat="1" applyFont="1" applyBorder="1" applyAlignment="1">
      <alignment/>
    </xf>
    <xf numFmtId="164" fontId="2" fillId="0" borderId="64" xfId="0" applyNumberFormat="1" applyFont="1" applyBorder="1" applyAlignment="1">
      <alignment/>
    </xf>
    <xf numFmtId="49" fontId="3" fillId="0" borderId="31" xfId="0" applyNumberFormat="1" applyFont="1" applyBorder="1" applyAlignment="1">
      <alignment horizontal="right"/>
    </xf>
    <xf numFmtId="164" fontId="3" fillId="0" borderId="64" xfId="0" applyNumberFormat="1" applyFont="1" applyBorder="1" applyAlignment="1">
      <alignment/>
    </xf>
    <xf numFmtId="49" fontId="1" fillId="0" borderId="65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2" fillId="0" borderId="35" xfId="0" applyNumberFormat="1" applyFont="1" applyBorder="1" applyAlignment="1">
      <alignment/>
    </xf>
    <xf numFmtId="164" fontId="5" fillId="0" borderId="61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49" fontId="3" fillId="0" borderId="9" xfId="0" applyNumberFormat="1" applyFont="1" applyBorder="1" applyAlignment="1">
      <alignment/>
    </xf>
    <xf numFmtId="49" fontId="2" fillId="0" borderId="34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1" fillId="0" borderId="38" xfId="0" applyFont="1" applyBorder="1" applyAlignment="1">
      <alignment/>
    </xf>
    <xf numFmtId="0" fontId="2" fillId="0" borderId="41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35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37" xfId="0" applyNumberFormat="1" applyFont="1" applyBorder="1" applyAlignment="1">
      <alignment/>
    </xf>
    <xf numFmtId="49" fontId="3" fillId="0" borderId="34" xfId="0" applyNumberFormat="1" applyFont="1" applyBorder="1" applyAlignment="1">
      <alignment/>
    </xf>
    <xf numFmtId="49" fontId="3" fillId="0" borderId="37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37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2" fillId="0" borderId="28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" fillId="0" borderId="38" xfId="0" applyFont="1" applyBorder="1" applyAlignment="1">
      <alignment/>
    </xf>
    <xf numFmtId="0" fontId="1" fillId="0" borderId="11" xfId="0" applyFont="1" applyBorder="1" applyAlignment="1">
      <alignment/>
    </xf>
    <xf numFmtId="49" fontId="0" fillId="0" borderId="9" xfId="0" applyNumberFormat="1" applyFont="1" applyBorder="1" applyAlignment="1">
      <alignment/>
    </xf>
    <xf numFmtId="164" fontId="5" fillId="0" borderId="30" xfId="0" applyNumberFormat="1" applyFont="1" applyBorder="1" applyAlignment="1">
      <alignment/>
    </xf>
    <xf numFmtId="164" fontId="5" fillId="0" borderId="59" xfId="0" applyNumberFormat="1" applyFont="1" applyBorder="1" applyAlignment="1">
      <alignment/>
    </xf>
    <xf numFmtId="49" fontId="3" fillId="0" borderId="2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66" xfId="0" applyFont="1" applyBorder="1" applyAlignment="1">
      <alignment/>
    </xf>
    <xf numFmtId="164" fontId="7" fillId="0" borderId="61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0" fillId="0" borderId="32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1" fillId="0" borderId="67" xfId="0" applyFont="1" applyBorder="1" applyAlignment="1">
      <alignment/>
    </xf>
    <xf numFmtId="0" fontId="1" fillId="0" borderId="68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44" xfId="0" applyFont="1" applyBorder="1" applyAlignment="1">
      <alignment/>
    </xf>
    <xf numFmtId="164" fontId="3" fillId="0" borderId="21" xfId="0" applyNumberFormat="1" applyFont="1" applyBorder="1" applyAlignment="1">
      <alignment/>
    </xf>
    <xf numFmtId="0" fontId="2" fillId="0" borderId="62" xfId="0" applyFont="1" applyBorder="1" applyAlignment="1">
      <alignment/>
    </xf>
    <xf numFmtId="0" fontId="2" fillId="0" borderId="42" xfId="0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63" xfId="0" applyNumberFormat="1" applyFont="1" applyBorder="1" applyAlignment="1">
      <alignment/>
    </xf>
    <xf numFmtId="49" fontId="2" fillId="0" borderId="41" xfId="0" applyNumberFormat="1" applyFont="1" applyBorder="1" applyAlignment="1">
      <alignment/>
    </xf>
    <xf numFmtId="49" fontId="1" fillId="0" borderId="41" xfId="0" applyNumberFormat="1" applyFont="1" applyBorder="1" applyAlignment="1">
      <alignment/>
    </xf>
    <xf numFmtId="164" fontId="7" fillId="0" borderId="64" xfId="0" applyNumberFormat="1" applyFont="1" applyBorder="1" applyAlignment="1">
      <alignment/>
    </xf>
    <xf numFmtId="49" fontId="3" fillId="0" borderId="54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31" xfId="0" applyFont="1" applyBorder="1" applyAlignment="1">
      <alignment/>
    </xf>
    <xf numFmtId="49" fontId="1" fillId="0" borderId="39" xfId="0" applyNumberFormat="1" applyFont="1" applyBorder="1" applyAlignment="1">
      <alignment/>
    </xf>
    <xf numFmtId="49" fontId="1" fillId="0" borderId="2" xfId="0" applyNumberFormat="1" applyFont="1" applyBorder="1" applyAlignment="1">
      <alignment horizontal="right"/>
    </xf>
    <xf numFmtId="0" fontId="1" fillId="0" borderId="58" xfId="0" applyFont="1" applyBorder="1" applyAlignment="1">
      <alignment/>
    </xf>
    <xf numFmtId="49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69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2" fillId="0" borderId="54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0" fontId="1" fillId="0" borderId="48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100" workbookViewId="0" topLeftCell="A1">
      <selection activeCell="D5" sqref="D5"/>
    </sheetView>
  </sheetViews>
  <sheetFormatPr defaultColWidth="8.796875" defaultRowHeight="15"/>
  <cols>
    <col min="1" max="1" width="45.5" style="0" customWidth="1"/>
    <col min="2" max="2" width="34.09765625" style="0" hidden="1" customWidth="1"/>
    <col min="3" max="3" width="19" style="1" hidden="1" customWidth="1"/>
    <col min="4" max="4" width="4.8984375" style="1" customWidth="1"/>
    <col min="5" max="5" width="7.59765625" style="182" customWidth="1"/>
    <col min="6" max="6" width="7.69921875" style="1" customWidth="1"/>
    <col min="7" max="7" width="0.1015625" style="1" hidden="1" customWidth="1"/>
    <col min="8" max="8" width="6.5" style="0" customWidth="1"/>
    <col min="9" max="9" width="8.59765625" style="0" customWidth="1"/>
  </cols>
  <sheetData>
    <row r="1" ht="15.75">
      <c r="D1" s="294" t="s">
        <v>209</v>
      </c>
    </row>
    <row r="2" spans="3:8" ht="15.75">
      <c r="C2" s="1" t="s">
        <v>149</v>
      </c>
      <c r="D2" s="294" t="s">
        <v>216</v>
      </c>
      <c r="E2" s="295"/>
      <c r="F2" s="296"/>
      <c r="G2" s="296"/>
      <c r="H2" s="297"/>
    </row>
    <row r="3" spans="3:4" ht="15.75">
      <c r="C3" s="1" t="s">
        <v>150</v>
      </c>
      <c r="D3" s="294" t="s">
        <v>215</v>
      </c>
    </row>
    <row r="4" spans="3:4" ht="15.75">
      <c r="C4" s="1" t="s">
        <v>57</v>
      </c>
      <c r="D4" s="294" t="s">
        <v>217</v>
      </c>
    </row>
    <row r="5" ht="15.75">
      <c r="D5" s="294"/>
    </row>
    <row r="6" spans="1:9" ht="15.75">
      <c r="A6" s="299" t="s">
        <v>210</v>
      </c>
      <c r="B6" s="299"/>
      <c r="C6" s="299"/>
      <c r="D6" s="299"/>
      <c r="E6" s="299"/>
      <c r="F6" s="299"/>
      <c r="G6" s="299"/>
      <c r="H6" s="299"/>
      <c r="I6" s="299"/>
    </row>
    <row r="7" spans="1:9" ht="15.75">
      <c r="A7" s="299" t="s">
        <v>211</v>
      </c>
      <c r="B7" s="299"/>
      <c r="C7" s="299"/>
      <c r="D7" s="299"/>
      <c r="E7" s="299"/>
      <c r="F7" s="299"/>
      <c r="G7" s="299"/>
      <c r="H7" s="299"/>
      <c r="I7" s="299"/>
    </row>
    <row r="8" spans="1:7" ht="16.5" thickBot="1">
      <c r="A8" s="2"/>
      <c r="B8" s="2"/>
      <c r="C8" s="3"/>
      <c r="D8" s="3"/>
      <c r="F8" s="3"/>
      <c r="G8" s="3"/>
    </row>
    <row r="9" spans="1:9" ht="16.5" thickBot="1">
      <c r="A9" s="41" t="s">
        <v>0</v>
      </c>
      <c r="B9" s="108"/>
      <c r="C9" s="109" t="s">
        <v>115</v>
      </c>
      <c r="D9" s="113" t="s">
        <v>11</v>
      </c>
      <c r="E9" s="183" t="s">
        <v>77</v>
      </c>
      <c r="F9" s="123" t="s">
        <v>116</v>
      </c>
      <c r="G9" s="116"/>
      <c r="H9" s="124"/>
      <c r="I9" s="117"/>
    </row>
    <row r="10" spans="1:9" ht="16.5" thickBot="1">
      <c r="A10" s="106"/>
      <c r="B10" s="105"/>
      <c r="C10" s="110"/>
      <c r="D10" s="114"/>
      <c r="E10" s="184"/>
      <c r="F10" s="39" t="s">
        <v>111</v>
      </c>
      <c r="G10" s="38"/>
      <c r="H10" s="126" t="s">
        <v>117</v>
      </c>
      <c r="I10" s="117"/>
    </row>
    <row r="11" spans="1:9" ht="15.75">
      <c r="A11" s="106"/>
      <c r="B11" s="105"/>
      <c r="C11" s="110"/>
      <c r="D11" s="114"/>
      <c r="E11" s="184"/>
      <c r="F11" s="112" t="s">
        <v>112</v>
      </c>
      <c r="G11" s="38"/>
      <c r="H11" s="118" t="s">
        <v>77</v>
      </c>
      <c r="I11" s="118" t="s">
        <v>113</v>
      </c>
    </row>
    <row r="12" spans="1:9" ht="16.5" thickBot="1">
      <c r="A12" s="107"/>
      <c r="B12" s="82"/>
      <c r="C12" s="111"/>
      <c r="D12" s="115"/>
      <c r="E12" s="185"/>
      <c r="F12" s="40"/>
      <c r="G12" s="125"/>
      <c r="H12" s="99"/>
      <c r="I12" s="119" t="s">
        <v>114</v>
      </c>
    </row>
    <row r="13" spans="1:9" ht="16.5" thickBot="1">
      <c r="A13" s="136" t="s">
        <v>14</v>
      </c>
      <c r="B13" s="120"/>
      <c r="C13" s="90" t="s">
        <v>15</v>
      </c>
      <c r="D13" s="137" t="s">
        <v>59</v>
      </c>
      <c r="E13" s="186">
        <f>E18+E17</f>
        <v>-200</v>
      </c>
      <c r="F13" s="192">
        <f>F18+F17</f>
        <v>-200</v>
      </c>
      <c r="G13" s="169" t="e">
        <f>#REF!+#REF!+G18</f>
        <v>#REF!</v>
      </c>
      <c r="H13" s="192">
        <f>H18</f>
        <v>0</v>
      </c>
      <c r="I13" s="100"/>
    </row>
    <row r="14" spans="1:9" ht="15.75">
      <c r="A14" s="276" t="s">
        <v>118</v>
      </c>
      <c r="B14" s="134"/>
      <c r="C14" s="132"/>
      <c r="D14" s="127"/>
      <c r="E14" s="187"/>
      <c r="F14" s="194"/>
      <c r="G14" s="157"/>
      <c r="H14" s="200"/>
      <c r="I14" s="158"/>
    </row>
    <row r="15" spans="1:9" ht="15.75">
      <c r="A15" s="24" t="s">
        <v>207</v>
      </c>
      <c r="B15" s="135"/>
      <c r="C15" s="130"/>
      <c r="D15" s="128"/>
      <c r="E15" s="188"/>
      <c r="F15" s="195"/>
      <c r="G15" s="159"/>
      <c r="H15" s="201"/>
      <c r="I15" s="160"/>
    </row>
    <row r="16" spans="1:9" ht="15.75">
      <c r="A16" s="24" t="s">
        <v>187</v>
      </c>
      <c r="B16" s="135"/>
      <c r="C16" s="130"/>
      <c r="D16" s="128"/>
      <c r="E16" s="188"/>
      <c r="F16" s="195"/>
      <c r="G16" s="159"/>
      <c r="H16" s="201"/>
      <c r="I16" s="160"/>
    </row>
    <row r="17" spans="1:9" ht="15.75">
      <c r="A17" s="24" t="s">
        <v>208</v>
      </c>
      <c r="B17" s="135"/>
      <c r="C17" s="130" t="s">
        <v>15</v>
      </c>
      <c r="D17" s="128" t="s">
        <v>189</v>
      </c>
      <c r="E17" s="188">
        <f>'Прил.№3'!H17</f>
        <v>-1200</v>
      </c>
      <c r="F17" s="195">
        <f>E17-H17</f>
        <v>-1200</v>
      </c>
      <c r="G17" s="159"/>
      <c r="H17" s="201"/>
      <c r="I17" s="160"/>
    </row>
    <row r="18" spans="1:9" ht="16.5" thickBot="1">
      <c r="A18" s="277" t="s">
        <v>10</v>
      </c>
      <c r="B18" s="139"/>
      <c r="C18" s="140" t="s">
        <v>15</v>
      </c>
      <c r="D18" s="141" t="s">
        <v>16</v>
      </c>
      <c r="E18" s="189">
        <f>'Прил.№3'!H18</f>
        <v>1000</v>
      </c>
      <c r="F18" s="195">
        <f>E18-H18</f>
        <v>1000</v>
      </c>
      <c r="G18" s="161" t="s">
        <v>1</v>
      </c>
      <c r="H18" s="202"/>
      <c r="I18" s="162"/>
    </row>
    <row r="19" spans="1:9" ht="15.75">
      <c r="A19" s="143" t="s">
        <v>19</v>
      </c>
      <c r="B19" s="144"/>
      <c r="C19" s="145"/>
      <c r="D19" s="146"/>
      <c r="E19" s="190"/>
      <c r="F19" s="196"/>
      <c r="G19" s="163"/>
      <c r="H19" s="203"/>
      <c r="I19" s="164"/>
    </row>
    <row r="20" spans="1:9" ht="16.5" thickBot="1">
      <c r="A20" s="148" t="s">
        <v>20</v>
      </c>
      <c r="B20" s="149"/>
      <c r="C20" s="150" t="s">
        <v>21</v>
      </c>
      <c r="D20" s="151" t="s">
        <v>59</v>
      </c>
      <c r="E20" s="191">
        <f>E22</f>
        <v>-43</v>
      </c>
      <c r="F20" s="197">
        <f>F22</f>
        <v>-43</v>
      </c>
      <c r="G20" s="165" t="e">
        <f>G22+#REF!</f>
        <v>#REF!</v>
      </c>
      <c r="H20" s="197">
        <f>H22</f>
        <v>0</v>
      </c>
      <c r="I20" s="166"/>
    </row>
    <row r="21" spans="1:9" ht="15.75">
      <c r="A21" s="276" t="s">
        <v>118</v>
      </c>
      <c r="B21" s="134"/>
      <c r="C21" s="132"/>
      <c r="D21" s="142"/>
      <c r="E21" s="187"/>
      <c r="F21" s="194"/>
      <c r="G21" s="157"/>
      <c r="H21" s="200"/>
      <c r="I21" s="158"/>
    </row>
    <row r="22" spans="1:9" ht="16.5" thickBot="1">
      <c r="A22" s="278" t="s">
        <v>22</v>
      </c>
      <c r="B22" s="135"/>
      <c r="C22" s="130" t="s">
        <v>21</v>
      </c>
      <c r="D22" s="128" t="s">
        <v>23</v>
      </c>
      <c r="E22" s="188">
        <f>'Прил.№3'!H23</f>
        <v>-43</v>
      </c>
      <c r="F22" s="195">
        <f>E22-H22</f>
        <v>-43</v>
      </c>
      <c r="G22" s="159"/>
      <c r="H22" s="201"/>
      <c r="I22" s="160"/>
    </row>
    <row r="23" spans="1:9" ht="16.5" thickBot="1">
      <c r="A23" s="121" t="s">
        <v>24</v>
      </c>
      <c r="B23" s="120"/>
      <c r="C23" s="90" t="s">
        <v>25</v>
      </c>
      <c r="D23" s="152" t="s">
        <v>59</v>
      </c>
      <c r="E23" s="192">
        <f>E25+E26+E28</f>
        <v>133762.2</v>
      </c>
      <c r="F23" s="192">
        <f>F25+F26+F28</f>
        <v>116318.2</v>
      </c>
      <c r="G23" s="192">
        <f>G25+G26+G28</f>
        <v>0</v>
      </c>
      <c r="H23" s="192">
        <f>H25+H26+H28</f>
        <v>17444</v>
      </c>
      <c r="I23" s="192">
        <f>I25+I26+I28</f>
        <v>0</v>
      </c>
    </row>
    <row r="24" spans="1:9" ht="15.75">
      <c r="A24" s="276" t="s">
        <v>118</v>
      </c>
      <c r="B24" s="134"/>
      <c r="C24" s="132"/>
      <c r="D24" s="142"/>
      <c r="E24" s="187"/>
      <c r="F24" s="194"/>
      <c r="G24" s="157"/>
      <c r="H24" s="200"/>
      <c r="I24" s="164"/>
    </row>
    <row r="25" spans="1:9" ht="15.75">
      <c r="A25" s="278" t="s">
        <v>86</v>
      </c>
      <c r="B25" s="135"/>
      <c r="C25" s="130" t="s">
        <v>25</v>
      </c>
      <c r="D25" s="128" t="s">
        <v>26</v>
      </c>
      <c r="E25" s="188">
        <f>'Прил.№3'!H28</f>
        <v>17423.2</v>
      </c>
      <c r="F25" s="195">
        <f>E25-H25</f>
        <v>-20.799999999999272</v>
      </c>
      <c r="G25" s="159"/>
      <c r="H25" s="201">
        <v>17444</v>
      </c>
      <c r="I25" s="160"/>
    </row>
    <row r="26" spans="1:9" ht="15.75">
      <c r="A26" s="277" t="s">
        <v>3</v>
      </c>
      <c r="B26" s="139"/>
      <c r="C26" s="140" t="s">
        <v>25</v>
      </c>
      <c r="D26" s="141" t="s">
        <v>29</v>
      </c>
      <c r="E26" s="189">
        <f>'Прил.№3'!H33</f>
        <v>114765</v>
      </c>
      <c r="F26" s="198">
        <f>E26-H26</f>
        <v>114765</v>
      </c>
      <c r="G26" s="161"/>
      <c r="H26" s="202"/>
      <c r="I26" s="162"/>
    </row>
    <row r="27" spans="1:9" ht="15.75">
      <c r="A27" s="23" t="s">
        <v>143</v>
      </c>
      <c r="B27" s="4"/>
      <c r="C27" s="5"/>
      <c r="D27" s="5"/>
      <c r="E27" s="207"/>
      <c r="F27" s="198"/>
      <c r="G27" s="217"/>
      <c r="H27" s="201"/>
      <c r="I27" s="160"/>
    </row>
    <row r="28" spans="1:9" ht="16.5" thickBot="1">
      <c r="A28" s="279" t="s">
        <v>146</v>
      </c>
      <c r="B28" s="208"/>
      <c r="C28" s="38" t="s">
        <v>25</v>
      </c>
      <c r="D28" s="112" t="s">
        <v>145</v>
      </c>
      <c r="E28" s="211">
        <f>'Прил.№3'!H37</f>
        <v>1574</v>
      </c>
      <c r="F28" s="198">
        <f>E28-H28</f>
        <v>1574</v>
      </c>
      <c r="G28" s="212"/>
      <c r="H28" s="211"/>
      <c r="I28" s="275"/>
    </row>
    <row r="29" spans="1:9" ht="16.5" thickBot="1">
      <c r="A29" s="121" t="s">
        <v>5</v>
      </c>
      <c r="B29" s="120"/>
      <c r="C29" s="90" t="s">
        <v>30</v>
      </c>
      <c r="D29" s="152" t="s">
        <v>59</v>
      </c>
      <c r="E29" s="186">
        <f>E32+E31</f>
        <v>3553.8</v>
      </c>
      <c r="F29" s="192">
        <f>E29-H29</f>
        <v>3553.8</v>
      </c>
      <c r="G29" s="167" t="e">
        <f>#REF!+G32+#REF!+#REF!</f>
        <v>#REF!</v>
      </c>
      <c r="H29" s="192">
        <f>H32</f>
        <v>0</v>
      </c>
      <c r="I29" s="168">
        <f>I32</f>
        <v>0</v>
      </c>
    </row>
    <row r="30" spans="1:9" ht="15.75">
      <c r="A30" s="276" t="s">
        <v>118</v>
      </c>
      <c r="B30" s="134"/>
      <c r="C30" s="132"/>
      <c r="D30" s="142"/>
      <c r="E30" s="187"/>
      <c r="F30" s="199"/>
      <c r="G30" s="157"/>
      <c r="H30" s="200"/>
      <c r="I30" s="158"/>
    </row>
    <row r="31" spans="1:9" ht="15.75">
      <c r="A31" s="276" t="s">
        <v>182</v>
      </c>
      <c r="B31" s="21" t="s">
        <v>182</v>
      </c>
      <c r="C31" s="132" t="s">
        <v>30</v>
      </c>
      <c r="D31" s="142" t="s">
        <v>183</v>
      </c>
      <c r="E31" s="187">
        <f>'Прил.№3'!H43</f>
        <v>5.8</v>
      </c>
      <c r="F31" s="195"/>
      <c r="G31" s="157"/>
      <c r="H31" s="200"/>
      <c r="I31" s="158"/>
    </row>
    <row r="32" spans="1:9" ht="16.5" thickBot="1">
      <c r="A32" s="278" t="s">
        <v>6</v>
      </c>
      <c r="B32" s="135"/>
      <c r="C32" s="130" t="s">
        <v>30</v>
      </c>
      <c r="D32" s="128" t="s">
        <v>32</v>
      </c>
      <c r="E32" s="188">
        <f>'Прил.№3'!H44</f>
        <v>3548</v>
      </c>
      <c r="F32" s="195">
        <f>E32-H32</f>
        <v>3548</v>
      </c>
      <c r="G32" s="159"/>
      <c r="H32" s="201"/>
      <c r="I32" s="160"/>
    </row>
    <row r="33" spans="1:9" ht="15.75">
      <c r="A33" s="154" t="s">
        <v>36</v>
      </c>
      <c r="B33" s="133"/>
      <c r="C33" s="147"/>
      <c r="D33" s="146"/>
      <c r="E33" s="190"/>
      <c r="F33" s="196"/>
      <c r="G33" s="163" t="s">
        <v>7</v>
      </c>
      <c r="H33" s="204"/>
      <c r="I33" s="164"/>
    </row>
    <row r="34" spans="1:9" ht="16.5" thickBot="1">
      <c r="A34" s="148" t="s">
        <v>37</v>
      </c>
      <c r="B34" s="155"/>
      <c r="C34" s="156" t="s">
        <v>40</v>
      </c>
      <c r="D34" s="131" t="s">
        <v>59</v>
      </c>
      <c r="E34" s="191">
        <f>E37+E36</f>
        <v>-3800</v>
      </c>
      <c r="F34" s="197">
        <f>F37</f>
        <v>0</v>
      </c>
      <c r="G34" s="170" t="e">
        <f>#REF!+#REF!+#REF!+G37</f>
        <v>#REF!</v>
      </c>
      <c r="H34" s="191">
        <f>H37</f>
        <v>-5000</v>
      </c>
      <c r="I34" s="197">
        <f>I37</f>
        <v>0</v>
      </c>
    </row>
    <row r="35" spans="1:9" ht="15.75">
      <c r="A35" s="276" t="s">
        <v>118</v>
      </c>
      <c r="B35" s="153"/>
      <c r="C35" s="129"/>
      <c r="D35" s="127"/>
      <c r="E35" s="187"/>
      <c r="F35" s="194"/>
      <c r="G35" s="157"/>
      <c r="H35" s="200"/>
      <c r="I35" s="158"/>
    </row>
    <row r="36" spans="1:9" ht="15.75">
      <c r="A36" s="278" t="s">
        <v>41</v>
      </c>
      <c r="B36" s="135"/>
      <c r="C36" s="130"/>
      <c r="D36" s="128"/>
      <c r="E36" s="188">
        <f>'Прил.№3'!H53</f>
        <v>1200</v>
      </c>
      <c r="F36" s="195">
        <f>E36-H36</f>
        <v>1200</v>
      </c>
      <c r="G36" s="159" t="s">
        <v>1</v>
      </c>
      <c r="H36" s="201"/>
      <c r="I36" s="210"/>
    </row>
    <row r="37" spans="1:9" ht="16.5" thickBot="1">
      <c r="A37" s="277" t="s">
        <v>39</v>
      </c>
      <c r="B37" s="139"/>
      <c r="C37" s="140" t="s">
        <v>40</v>
      </c>
      <c r="D37" s="141" t="s">
        <v>42</v>
      </c>
      <c r="E37" s="189">
        <f>'Прил.№3'!H55</f>
        <v>-5000</v>
      </c>
      <c r="F37" s="195">
        <f>E37-H37</f>
        <v>0</v>
      </c>
      <c r="G37" s="161"/>
      <c r="H37" s="202">
        <v>-5000</v>
      </c>
      <c r="I37" s="198"/>
    </row>
    <row r="38" spans="1:9" ht="16.5" thickBot="1">
      <c r="A38" s="121" t="s">
        <v>43</v>
      </c>
      <c r="B38" s="120"/>
      <c r="C38" s="90" t="s">
        <v>44</v>
      </c>
      <c r="D38" s="152" t="s">
        <v>59</v>
      </c>
      <c r="E38" s="186">
        <f>E40+E41</f>
        <v>-197</v>
      </c>
      <c r="F38" s="192">
        <f>F40+F41</f>
        <v>803</v>
      </c>
      <c r="G38" s="186">
        <f>G40+G41</f>
        <v>0</v>
      </c>
      <c r="H38" s="186">
        <f>H40+H41</f>
        <v>-1000</v>
      </c>
      <c r="I38" s="192">
        <f>I40+I41</f>
        <v>0</v>
      </c>
    </row>
    <row r="39" spans="1:9" ht="15.75">
      <c r="A39" s="276" t="s">
        <v>118</v>
      </c>
      <c r="B39" s="153"/>
      <c r="C39" s="129"/>
      <c r="D39" s="127"/>
      <c r="E39" s="187"/>
      <c r="F39" s="194"/>
      <c r="G39" s="157"/>
      <c r="H39" s="200"/>
      <c r="I39" s="158"/>
    </row>
    <row r="40" spans="1:9" ht="15.75">
      <c r="A40" s="278" t="s">
        <v>8</v>
      </c>
      <c r="B40" s="135"/>
      <c r="C40" s="130" t="s">
        <v>44</v>
      </c>
      <c r="D40" s="128" t="s">
        <v>45</v>
      </c>
      <c r="E40" s="188">
        <f>'Прил.№3'!H59</f>
        <v>803</v>
      </c>
      <c r="F40" s="195">
        <f>E40-H40</f>
        <v>803</v>
      </c>
      <c r="G40" s="159"/>
      <c r="H40" s="201"/>
      <c r="I40" s="160"/>
    </row>
    <row r="41" spans="1:9" ht="16.5" thickBot="1">
      <c r="A41" s="277" t="s">
        <v>53</v>
      </c>
      <c r="B41" s="139"/>
      <c r="C41" s="140" t="s">
        <v>44</v>
      </c>
      <c r="D41" s="141" t="s">
        <v>54</v>
      </c>
      <c r="E41" s="189">
        <f>'Прил.№3'!H62</f>
        <v>-1000</v>
      </c>
      <c r="F41" s="195">
        <f>E41-H41</f>
        <v>0</v>
      </c>
      <c r="G41" s="161"/>
      <c r="H41" s="202">
        <v>-1000</v>
      </c>
      <c r="I41" s="162"/>
    </row>
    <row r="42" spans="1:9" ht="16.5" thickBot="1">
      <c r="A42" s="121" t="s">
        <v>4</v>
      </c>
      <c r="B42" s="120"/>
      <c r="C42" s="90" t="s">
        <v>48</v>
      </c>
      <c r="D42" s="152" t="s">
        <v>59</v>
      </c>
      <c r="E42" s="186">
        <f>E43+E44</f>
        <v>16</v>
      </c>
      <c r="F42" s="192">
        <f>F43+F44</f>
        <v>16</v>
      </c>
      <c r="G42" s="186">
        <f>G43+G44</f>
        <v>0</v>
      </c>
      <c r="H42" s="186">
        <f>H43+H44</f>
        <v>0</v>
      </c>
      <c r="I42" s="192">
        <f>I43+I44</f>
        <v>0</v>
      </c>
    </row>
    <row r="43" spans="1:9" ht="15.75">
      <c r="A43" s="278" t="s">
        <v>49</v>
      </c>
      <c r="B43" s="135"/>
      <c r="C43" s="130" t="s">
        <v>48</v>
      </c>
      <c r="D43" s="128" t="s">
        <v>50</v>
      </c>
      <c r="E43" s="188">
        <f>'Прил.№3'!H66</f>
        <v>1</v>
      </c>
      <c r="F43" s="199">
        <f>E43-H43</f>
        <v>1</v>
      </c>
      <c r="G43" s="159"/>
      <c r="H43" s="201"/>
      <c r="I43" s="160"/>
    </row>
    <row r="44" spans="1:9" ht="16.5" thickBot="1">
      <c r="A44" s="278" t="s">
        <v>139</v>
      </c>
      <c r="B44" s="135"/>
      <c r="C44" s="130" t="s">
        <v>48</v>
      </c>
      <c r="D44" s="128" t="s">
        <v>140</v>
      </c>
      <c r="E44" s="188">
        <f>'Прил.№3'!H69</f>
        <v>15</v>
      </c>
      <c r="F44" s="199">
        <f>E44-H44</f>
        <v>15</v>
      </c>
      <c r="G44" s="159"/>
      <c r="H44" s="201"/>
      <c r="I44" s="160"/>
    </row>
    <row r="45" spans="1:9" ht="16.5" thickBot="1">
      <c r="A45" s="136" t="s">
        <v>119</v>
      </c>
      <c r="B45" s="117"/>
      <c r="C45" s="138"/>
      <c r="D45" s="137"/>
      <c r="E45" s="186">
        <f>E13+E20+E23+E29+E34+E38+E42</f>
        <v>133092</v>
      </c>
      <c r="F45" s="192">
        <f>F13+F20+F23+F29+F34+F38+F42</f>
        <v>120448</v>
      </c>
      <c r="G45" s="186" t="e">
        <f>G13+G20+G23+G29+G34+G38+G42</f>
        <v>#REF!</v>
      </c>
      <c r="H45" s="186">
        <f>H13+H20+H23+H29+H34+H38+H42</f>
        <v>11444</v>
      </c>
      <c r="I45" s="192">
        <f>I13+I20+I23+I29+I34+I38+I42</f>
        <v>0</v>
      </c>
    </row>
    <row r="46" spans="5:9" ht="15.75">
      <c r="E46" s="193"/>
      <c r="F46" s="171"/>
      <c r="G46" s="171"/>
      <c r="H46" s="171"/>
      <c r="I46" s="171"/>
    </row>
  </sheetData>
  <mergeCells count="2">
    <mergeCell ref="A7:I7"/>
    <mergeCell ref="A6:I6"/>
  </mergeCells>
  <printOptions horizontalCentered="1"/>
  <pageMargins left="0.6692913385826772" right="0.472440944881889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C5" sqref="C5"/>
    </sheetView>
  </sheetViews>
  <sheetFormatPr defaultColWidth="8.796875" defaultRowHeight="15"/>
  <cols>
    <col min="1" max="1" width="47.3984375" style="0" customWidth="1"/>
    <col min="2" max="2" width="34.09765625" style="0" hidden="1" customWidth="1"/>
    <col min="3" max="3" width="5.3984375" style="1" customWidth="1"/>
    <col min="4" max="4" width="5.19921875" style="1" customWidth="1"/>
    <col min="5" max="5" width="7.69921875" style="1" customWidth="1"/>
    <col min="6" max="6" width="6.19921875" style="1" customWidth="1"/>
    <col min="7" max="7" width="0.1015625" style="1" hidden="1" customWidth="1"/>
    <col min="8" max="8" width="9" style="36" customWidth="1"/>
  </cols>
  <sheetData>
    <row r="1" ht="15.75">
      <c r="C1" s="294" t="s">
        <v>57</v>
      </c>
    </row>
    <row r="2" spans="3:8" ht="15.75">
      <c r="C2" s="294" t="s">
        <v>218</v>
      </c>
      <c r="D2" s="296"/>
      <c r="E2" s="296"/>
      <c r="F2" s="296"/>
      <c r="G2" s="296"/>
      <c r="H2" s="298"/>
    </row>
    <row r="3" ht="15.75">
      <c r="C3" s="294" t="s">
        <v>120</v>
      </c>
    </row>
    <row r="4" ht="15.75">
      <c r="C4" s="294" t="s">
        <v>219</v>
      </c>
    </row>
    <row r="5" ht="12" customHeight="1">
      <c r="C5" s="3"/>
    </row>
    <row r="6" spans="1:8" ht="15.75">
      <c r="A6" s="302" t="s">
        <v>212</v>
      </c>
      <c r="B6" s="302"/>
      <c r="C6" s="302"/>
      <c r="D6" s="302"/>
      <c r="E6" s="302"/>
      <c r="F6" s="302"/>
      <c r="G6" s="302"/>
      <c r="H6" s="302"/>
    </row>
    <row r="7" spans="1:8" ht="15.75">
      <c r="A7" s="302" t="s">
        <v>109</v>
      </c>
      <c r="B7" s="302"/>
      <c r="C7" s="302"/>
      <c r="D7" s="302"/>
      <c r="E7" s="302"/>
      <c r="F7" s="302"/>
      <c r="G7" s="302"/>
      <c r="H7" s="302"/>
    </row>
    <row r="8" spans="1:8" ht="15.75">
      <c r="A8" s="302" t="s">
        <v>110</v>
      </c>
      <c r="B8" s="302"/>
      <c r="C8" s="302"/>
      <c r="D8" s="302"/>
      <c r="E8" s="302"/>
      <c r="F8" s="302"/>
      <c r="G8" s="302"/>
      <c r="H8" s="302"/>
    </row>
    <row r="9" spans="1:7" ht="16.5" thickBot="1">
      <c r="A9" s="2"/>
      <c r="B9" s="2"/>
      <c r="C9" s="223"/>
      <c r="D9" s="3"/>
      <c r="E9" s="3"/>
      <c r="F9" s="3"/>
      <c r="G9" s="3"/>
    </row>
    <row r="10" spans="1:8" ht="16.5" thickBot="1">
      <c r="A10" s="14" t="s">
        <v>0</v>
      </c>
      <c r="B10" s="102"/>
      <c r="C10" s="137" t="s">
        <v>115</v>
      </c>
      <c r="D10" s="224" t="s">
        <v>11</v>
      </c>
      <c r="E10" s="17" t="s">
        <v>12</v>
      </c>
      <c r="F10" s="17" t="s">
        <v>13</v>
      </c>
      <c r="G10" s="37"/>
      <c r="H10" s="205" t="s">
        <v>77</v>
      </c>
    </row>
    <row r="11" spans="1:8" ht="16.5" thickBot="1">
      <c r="A11" s="18"/>
      <c r="B11" s="102"/>
      <c r="C11" s="264"/>
      <c r="D11" s="17"/>
      <c r="E11" s="17"/>
      <c r="F11" s="17"/>
      <c r="G11" s="37"/>
      <c r="H11" s="205"/>
    </row>
    <row r="12" spans="1:8" ht="16.5" thickBot="1">
      <c r="A12" s="59" t="s">
        <v>14</v>
      </c>
      <c r="B12" s="261"/>
      <c r="C12" s="259" t="s">
        <v>15</v>
      </c>
      <c r="D12" s="16" t="s">
        <v>59</v>
      </c>
      <c r="E12" s="16" t="s">
        <v>58</v>
      </c>
      <c r="F12" s="16" t="s">
        <v>60</v>
      </c>
      <c r="G12" s="20"/>
      <c r="H12" s="215">
        <f>H18+H15</f>
        <v>-200</v>
      </c>
    </row>
    <row r="13" spans="1:8" ht="15.75">
      <c r="A13" s="19" t="s">
        <v>186</v>
      </c>
      <c r="B13" s="19"/>
      <c r="C13" s="12"/>
      <c r="D13" s="12"/>
      <c r="E13" s="12"/>
      <c r="F13" s="12"/>
      <c r="G13" s="49"/>
      <c r="H13" s="206"/>
    </row>
    <row r="14" spans="1:8" ht="15.75">
      <c r="A14" s="7" t="s">
        <v>187</v>
      </c>
      <c r="B14" s="7"/>
      <c r="C14" s="5"/>
      <c r="D14" s="5"/>
      <c r="E14" s="5"/>
      <c r="F14" s="5"/>
      <c r="G14" s="47"/>
      <c r="H14" s="207"/>
    </row>
    <row r="15" spans="1:8" ht="15.75">
      <c r="A15" s="4" t="s">
        <v>188</v>
      </c>
      <c r="B15" s="4"/>
      <c r="C15" s="13" t="s">
        <v>15</v>
      </c>
      <c r="D15" s="5" t="s">
        <v>189</v>
      </c>
      <c r="E15" s="5" t="s">
        <v>58</v>
      </c>
      <c r="F15" s="5" t="s">
        <v>60</v>
      </c>
      <c r="G15" s="47"/>
      <c r="H15" s="207">
        <f>H16</f>
        <v>-1200</v>
      </c>
    </row>
    <row r="16" spans="1:8" ht="15.75">
      <c r="A16" s="4" t="s">
        <v>190</v>
      </c>
      <c r="B16" s="4"/>
      <c r="C16" s="13" t="s">
        <v>15</v>
      </c>
      <c r="D16" s="5" t="s">
        <v>189</v>
      </c>
      <c r="E16" s="5" t="s">
        <v>191</v>
      </c>
      <c r="F16" s="5" t="s">
        <v>60</v>
      </c>
      <c r="G16" s="47"/>
      <c r="H16" s="207">
        <f>H17</f>
        <v>-1200</v>
      </c>
    </row>
    <row r="17" spans="1:8" ht="15.75">
      <c r="A17" s="19" t="s">
        <v>206</v>
      </c>
      <c r="B17" s="19"/>
      <c r="C17" s="13" t="s">
        <v>15</v>
      </c>
      <c r="D17" s="5" t="s">
        <v>189</v>
      </c>
      <c r="E17" s="5" t="s">
        <v>191</v>
      </c>
      <c r="F17" s="5" t="s">
        <v>61</v>
      </c>
      <c r="G17" s="47"/>
      <c r="H17" s="207">
        <f>'Прил.№4'!I17</f>
        <v>-1200</v>
      </c>
    </row>
    <row r="18" spans="1:8" ht="15.75">
      <c r="A18" s="23" t="s">
        <v>10</v>
      </c>
      <c r="B18" s="24"/>
      <c r="C18" s="244" t="s">
        <v>15</v>
      </c>
      <c r="D18" s="13" t="s">
        <v>16</v>
      </c>
      <c r="E18" s="5" t="s">
        <v>58</v>
      </c>
      <c r="F18" s="5" t="s">
        <v>60</v>
      </c>
      <c r="G18" s="47" t="s">
        <v>1</v>
      </c>
      <c r="H18" s="265">
        <f>H19</f>
        <v>1000</v>
      </c>
    </row>
    <row r="19" spans="1:8" ht="15.75">
      <c r="A19" s="23" t="s">
        <v>10</v>
      </c>
      <c r="B19" s="24"/>
      <c r="C19" s="250" t="s">
        <v>15</v>
      </c>
      <c r="D19" s="13" t="s">
        <v>16</v>
      </c>
      <c r="E19" s="5" t="s">
        <v>17</v>
      </c>
      <c r="F19" s="5" t="s">
        <v>60</v>
      </c>
      <c r="G19" s="47"/>
      <c r="H19" s="265">
        <f>H20</f>
        <v>1000</v>
      </c>
    </row>
    <row r="20" spans="1:8" ht="16.5" thickBot="1">
      <c r="A20" s="25" t="s">
        <v>82</v>
      </c>
      <c r="B20" s="8"/>
      <c r="C20" s="114" t="s">
        <v>15</v>
      </c>
      <c r="D20" s="9" t="s">
        <v>16</v>
      </c>
      <c r="E20" s="10" t="s">
        <v>17</v>
      </c>
      <c r="F20" s="10" t="s">
        <v>18</v>
      </c>
      <c r="G20" s="48"/>
      <c r="H20" s="266">
        <f>'Прил.№4'!I178</f>
        <v>1000</v>
      </c>
    </row>
    <row r="21" spans="1:8" ht="15.75">
      <c r="A21" s="95" t="s">
        <v>19</v>
      </c>
      <c r="B21" s="101"/>
      <c r="C21" s="288"/>
      <c r="D21" s="73"/>
      <c r="E21" s="72"/>
      <c r="F21" s="72"/>
      <c r="G21" s="97"/>
      <c r="H21" s="203"/>
    </row>
    <row r="22" spans="1:8" ht="16.5" thickBot="1">
      <c r="A22" s="51" t="s">
        <v>20</v>
      </c>
      <c r="B22" s="232"/>
      <c r="C22" s="267" t="s">
        <v>21</v>
      </c>
      <c r="D22" s="222" t="s">
        <v>59</v>
      </c>
      <c r="E22" s="222" t="s">
        <v>58</v>
      </c>
      <c r="F22" s="222" t="s">
        <v>60</v>
      </c>
      <c r="G22" s="286" t="s">
        <v>2</v>
      </c>
      <c r="H22" s="287">
        <f>H23</f>
        <v>-43</v>
      </c>
    </row>
    <row r="23" spans="1:8" ht="15.75">
      <c r="A23" s="21" t="s">
        <v>22</v>
      </c>
      <c r="B23" s="22"/>
      <c r="C23" s="256" t="s">
        <v>21</v>
      </c>
      <c r="D23" s="11" t="s">
        <v>23</v>
      </c>
      <c r="E23" s="12"/>
      <c r="F23" s="12"/>
      <c r="G23" s="49"/>
      <c r="H23" s="240">
        <f>H24</f>
        <v>-43</v>
      </c>
    </row>
    <row r="24" spans="1:8" ht="15.75">
      <c r="A24" s="23" t="s">
        <v>62</v>
      </c>
      <c r="B24" s="24"/>
      <c r="C24" s="244" t="s">
        <v>21</v>
      </c>
      <c r="D24" s="13" t="s">
        <v>23</v>
      </c>
      <c r="E24" s="5" t="s">
        <v>63</v>
      </c>
      <c r="F24" s="5"/>
      <c r="G24" s="47"/>
      <c r="H24" s="265">
        <f>H26</f>
        <v>-43</v>
      </c>
    </row>
    <row r="25" spans="1:8" ht="15.75">
      <c r="A25" s="23" t="s">
        <v>65</v>
      </c>
      <c r="B25" s="24"/>
      <c r="C25" s="244" t="s">
        <v>21</v>
      </c>
      <c r="D25" s="13"/>
      <c r="E25" s="5"/>
      <c r="F25" s="5"/>
      <c r="G25" s="47"/>
      <c r="H25" s="265"/>
    </row>
    <row r="26" spans="1:8" ht="16.5" thickBot="1">
      <c r="A26" s="23" t="s">
        <v>64</v>
      </c>
      <c r="B26" s="24"/>
      <c r="C26" s="244" t="s">
        <v>21</v>
      </c>
      <c r="D26" s="13" t="s">
        <v>23</v>
      </c>
      <c r="E26" s="5" t="s">
        <v>63</v>
      </c>
      <c r="F26" s="5" t="s">
        <v>66</v>
      </c>
      <c r="G26" s="47"/>
      <c r="H26" s="265">
        <f>'Прил.№4'!I95</f>
        <v>-43</v>
      </c>
    </row>
    <row r="27" spans="1:8" ht="16.5" thickBot="1">
      <c r="A27" s="59" t="s">
        <v>24</v>
      </c>
      <c r="B27" s="60"/>
      <c r="C27" s="137" t="s">
        <v>25</v>
      </c>
      <c r="D27" s="62" t="s">
        <v>59</v>
      </c>
      <c r="E27" s="61" t="s">
        <v>58</v>
      </c>
      <c r="F27" s="61" t="s">
        <v>60</v>
      </c>
      <c r="G27" s="37"/>
      <c r="H27" s="215">
        <f>H28+H33+H37</f>
        <v>133762.2</v>
      </c>
    </row>
    <row r="28" spans="1:8" ht="15.75">
      <c r="A28" s="21" t="s">
        <v>86</v>
      </c>
      <c r="B28" s="22"/>
      <c r="C28" s="256" t="s">
        <v>25</v>
      </c>
      <c r="D28" s="11" t="s">
        <v>26</v>
      </c>
      <c r="E28" s="12" t="s">
        <v>58</v>
      </c>
      <c r="F28" s="12" t="s">
        <v>60</v>
      </c>
      <c r="G28" s="49"/>
      <c r="H28" s="240">
        <f>H29</f>
        <v>17423.2</v>
      </c>
    </row>
    <row r="29" spans="1:8" ht="15.75">
      <c r="A29" s="23" t="s">
        <v>27</v>
      </c>
      <c r="B29" s="24"/>
      <c r="C29" s="244" t="s">
        <v>25</v>
      </c>
      <c r="D29" s="13" t="s">
        <v>26</v>
      </c>
      <c r="E29" s="5" t="s">
        <v>28</v>
      </c>
      <c r="F29" s="5" t="s">
        <v>60</v>
      </c>
      <c r="G29" s="47"/>
      <c r="H29" s="265">
        <f>H30+H32</f>
        <v>17423.2</v>
      </c>
    </row>
    <row r="30" spans="1:8" ht="15.75">
      <c r="A30" s="300" t="s">
        <v>173</v>
      </c>
      <c r="B30" s="301"/>
      <c r="C30" s="244" t="s">
        <v>25</v>
      </c>
      <c r="D30" s="13" t="s">
        <v>26</v>
      </c>
      <c r="E30" s="5" t="s">
        <v>28</v>
      </c>
      <c r="F30" s="5" t="s">
        <v>68</v>
      </c>
      <c r="G30" s="47"/>
      <c r="H30" s="265">
        <f>'Прил.№4'!I67</f>
        <v>-20.8</v>
      </c>
    </row>
    <row r="31" spans="1:8" ht="15.75">
      <c r="A31" s="23" t="s">
        <v>166</v>
      </c>
      <c r="B31" s="24"/>
      <c r="C31" s="244"/>
      <c r="D31" s="13"/>
      <c r="E31" s="5"/>
      <c r="F31" s="5"/>
      <c r="G31" s="47"/>
      <c r="H31" s="265"/>
    </row>
    <row r="32" spans="1:8" ht="15.75">
      <c r="A32" s="23" t="s">
        <v>167</v>
      </c>
      <c r="B32" s="24"/>
      <c r="C32" s="244" t="s">
        <v>25</v>
      </c>
      <c r="D32" s="13" t="s">
        <v>26</v>
      </c>
      <c r="E32" s="5" t="s">
        <v>28</v>
      </c>
      <c r="F32" s="5" t="s">
        <v>181</v>
      </c>
      <c r="G32" s="47"/>
      <c r="H32" s="265">
        <f>'Прил.№4'!I22+'Прил.№4'!I73</f>
        <v>17444</v>
      </c>
    </row>
    <row r="33" spans="1:8" ht="15.75">
      <c r="A33" s="23" t="s">
        <v>3</v>
      </c>
      <c r="B33" s="24"/>
      <c r="C33" s="244" t="s">
        <v>25</v>
      </c>
      <c r="D33" s="13" t="s">
        <v>29</v>
      </c>
      <c r="E33" s="5"/>
      <c r="F33" s="5"/>
      <c r="G33" s="47"/>
      <c r="H33" s="265">
        <f>H34</f>
        <v>114765</v>
      </c>
    </row>
    <row r="34" spans="1:8" ht="15.75">
      <c r="A34" s="23" t="s">
        <v>69</v>
      </c>
      <c r="B34" s="24"/>
      <c r="C34" s="244" t="s">
        <v>25</v>
      </c>
      <c r="D34" s="13" t="s">
        <v>29</v>
      </c>
      <c r="E34" s="5" t="s">
        <v>138</v>
      </c>
      <c r="F34" s="5"/>
      <c r="G34" s="47"/>
      <c r="H34" s="265">
        <f>H35</f>
        <v>114765</v>
      </c>
    </row>
    <row r="35" spans="1:8" ht="15.75">
      <c r="A35" s="300" t="s">
        <v>173</v>
      </c>
      <c r="B35" s="301"/>
      <c r="C35" s="244" t="s">
        <v>25</v>
      </c>
      <c r="D35" s="13" t="s">
        <v>29</v>
      </c>
      <c r="E35" s="5" t="s">
        <v>138</v>
      </c>
      <c r="F35" s="5" t="s">
        <v>68</v>
      </c>
      <c r="G35" s="47"/>
      <c r="H35" s="265">
        <f>'Прил.№4'!I100</f>
        <v>114765</v>
      </c>
    </row>
    <row r="36" spans="1:8" ht="15.75">
      <c r="A36" s="23" t="s">
        <v>143</v>
      </c>
      <c r="B36" s="24"/>
      <c r="C36" s="244"/>
      <c r="D36" s="5"/>
      <c r="E36" s="5"/>
      <c r="F36" s="5"/>
      <c r="G36" s="5"/>
      <c r="H36" s="53"/>
    </row>
    <row r="37" spans="1:8" ht="15.75">
      <c r="A37" s="23" t="s">
        <v>144</v>
      </c>
      <c r="B37" s="24"/>
      <c r="C37" s="244" t="s">
        <v>25</v>
      </c>
      <c r="D37" s="5" t="s">
        <v>145</v>
      </c>
      <c r="E37" s="5"/>
      <c r="F37" s="5"/>
      <c r="G37" s="5"/>
      <c r="H37" s="172">
        <f>H38</f>
        <v>1574</v>
      </c>
    </row>
    <row r="38" spans="1:8" ht="15.75">
      <c r="A38" s="23" t="s">
        <v>171</v>
      </c>
      <c r="B38" s="24"/>
      <c r="C38" s="244" t="s">
        <v>25</v>
      </c>
      <c r="D38" s="5" t="s">
        <v>145</v>
      </c>
      <c r="E38" s="5" t="s">
        <v>172</v>
      </c>
      <c r="F38" s="5"/>
      <c r="G38" s="5"/>
      <c r="H38" s="53">
        <f>H39</f>
        <v>1574</v>
      </c>
    </row>
    <row r="39" spans="1:8" ht="16.5" thickBot="1">
      <c r="A39" s="25" t="s">
        <v>173</v>
      </c>
      <c r="B39" s="33"/>
      <c r="C39" s="268" t="s">
        <v>25</v>
      </c>
      <c r="D39" s="237" t="s">
        <v>145</v>
      </c>
      <c r="E39" s="29" t="s">
        <v>172</v>
      </c>
      <c r="F39" s="29" t="s">
        <v>68</v>
      </c>
      <c r="G39" s="238"/>
      <c r="H39" s="269">
        <f>'Прил.№4'!I76+'Прил.№4'!I81+'Прил.№4'!I87+'Прил.№4'!I110+'Прил.№4'!I115+'Прил.№4'!I120+'Прил.№4'!I125+'Прил.№4'!I130+'Прил.№4'!I141+'Прил.№4'!I147+'Прил.№4'!I153+'Прил.№4'!I160+'Прил.№4'!I165+'Прил.№4'!I170</f>
        <v>1574</v>
      </c>
    </row>
    <row r="40" spans="1:8" ht="16.5" thickBot="1">
      <c r="A40" s="59" t="s">
        <v>5</v>
      </c>
      <c r="B40" s="60"/>
      <c r="C40" s="259" t="s">
        <v>30</v>
      </c>
      <c r="D40" s="62"/>
      <c r="E40" s="61"/>
      <c r="F40" s="94"/>
      <c r="G40" s="37"/>
      <c r="H40" s="215">
        <f>H44+H41</f>
        <v>3553.8</v>
      </c>
    </row>
    <row r="41" spans="1:8" ht="15.75">
      <c r="A41" s="21" t="s">
        <v>182</v>
      </c>
      <c r="B41" s="49" t="s">
        <v>30</v>
      </c>
      <c r="C41" s="256" t="s">
        <v>30</v>
      </c>
      <c r="D41" s="11" t="s">
        <v>183</v>
      </c>
      <c r="E41" s="12"/>
      <c r="F41" s="12"/>
      <c r="G41" s="206">
        <f>G42</f>
        <v>0</v>
      </c>
      <c r="H41" s="270">
        <f>H42</f>
        <v>5.8</v>
      </c>
    </row>
    <row r="42" spans="1:8" ht="15.75">
      <c r="A42" s="23" t="s">
        <v>184</v>
      </c>
      <c r="B42" s="48" t="s">
        <v>30</v>
      </c>
      <c r="C42" s="244" t="s">
        <v>30</v>
      </c>
      <c r="D42" s="13" t="s">
        <v>183</v>
      </c>
      <c r="E42" s="5" t="s">
        <v>185</v>
      </c>
      <c r="F42" s="5"/>
      <c r="G42" s="207">
        <f>G44</f>
        <v>0</v>
      </c>
      <c r="H42" s="271">
        <f>H43</f>
        <v>5.8</v>
      </c>
    </row>
    <row r="43" spans="1:8" ht="15.75">
      <c r="A43" s="25" t="s">
        <v>31</v>
      </c>
      <c r="B43" s="48" t="s">
        <v>30</v>
      </c>
      <c r="C43" s="250" t="s">
        <v>30</v>
      </c>
      <c r="D43" s="10" t="s">
        <v>183</v>
      </c>
      <c r="E43" s="10" t="s">
        <v>185</v>
      </c>
      <c r="F43" s="5" t="s">
        <v>9</v>
      </c>
      <c r="G43" s="207"/>
      <c r="H43" s="271">
        <f>'Прил.№4'!I31</f>
        <v>5.8</v>
      </c>
    </row>
    <row r="44" spans="1:8" ht="15.75">
      <c r="A44" s="25" t="s">
        <v>6</v>
      </c>
      <c r="B44" s="8"/>
      <c r="C44" s="244" t="s">
        <v>30</v>
      </c>
      <c r="D44" s="5" t="s">
        <v>32</v>
      </c>
      <c r="E44" s="5" t="s">
        <v>58</v>
      </c>
      <c r="F44" s="5" t="s">
        <v>60</v>
      </c>
      <c r="G44" s="5"/>
      <c r="H44" s="265">
        <f>H46</f>
        <v>3548</v>
      </c>
    </row>
    <row r="45" spans="1:8" ht="15.75">
      <c r="A45" s="25" t="s">
        <v>33</v>
      </c>
      <c r="B45" s="8"/>
      <c r="C45" s="244"/>
      <c r="D45" s="5"/>
      <c r="E45" s="5"/>
      <c r="F45" s="5"/>
      <c r="G45" s="5"/>
      <c r="H45" s="265"/>
    </row>
    <row r="46" spans="1:8" ht="15.75">
      <c r="A46" s="25" t="s">
        <v>34</v>
      </c>
      <c r="B46" s="8"/>
      <c r="C46" s="244" t="s">
        <v>30</v>
      </c>
      <c r="D46" s="5" t="s">
        <v>32</v>
      </c>
      <c r="E46" s="5" t="s">
        <v>35</v>
      </c>
      <c r="F46" s="5"/>
      <c r="G46" s="5"/>
      <c r="H46" s="265">
        <f>H47</f>
        <v>3548</v>
      </c>
    </row>
    <row r="47" spans="1:8" ht="16.5" thickBot="1">
      <c r="A47" s="25" t="s">
        <v>31</v>
      </c>
      <c r="B47" s="8"/>
      <c r="C47" s="250" t="s">
        <v>30</v>
      </c>
      <c r="D47" s="10" t="s">
        <v>32</v>
      </c>
      <c r="E47" s="10" t="s">
        <v>35</v>
      </c>
      <c r="F47" s="10" t="s">
        <v>9</v>
      </c>
      <c r="G47" s="10"/>
      <c r="H47" s="266">
        <f>'Прил.№4'!I35+'Прил.№4'!I55</f>
        <v>3548</v>
      </c>
    </row>
    <row r="48" spans="1:8" ht="15.75">
      <c r="A48" s="70" t="s">
        <v>36</v>
      </c>
      <c r="B48" s="71"/>
      <c r="C48" s="243"/>
      <c r="D48" s="73"/>
      <c r="E48" s="72"/>
      <c r="F48" s="72"/>
      <c r="G48" s="97" t="s">
        <v>7</v>
      </c>
      <c r="H48" s="203"/>
    </row>
    <row r="49" spans="1:8" ht="16.5" thickBot="1">
      <c r="A49" s="76" t="s">
        <v>37</v>
      </c>
      <c r="B49" s="262"/>
      <c r="C49" s="257" t="s">
        <v>40</v>
      </c>
      <c r="D49" s="103"/>
      <c r="E49" s="103"/>
      <c r="F49" s="103"/>
      <c r="G49" s="98"/>
      <c r="H49" s="216">
        <f>H55+H51</f>
        <v>-3800</v>
      </c>
    </row>
    <row r="50" spans="1:8" ht="15.75">
      <c r="A50" s="23" t="s">
        <v>196</v>
      </c>
      <c r="B50" s="4"/>
      <c r="C50" s="5"/>
      <c r="D50" s="5"/>
      <c r="E50" s="5"/>
      <c r="F50" s="5"/>
      <c r="G50" s="47"/>
      <c r="H50" s="207"/>
    </row>
    <row r="51" spans="1:8" ht="15.75">
      <c r="A51" s="25" t="s">
        <v>197</v>
      </c>
      <c r="B51" s="7"/>
      <c r="C51" s="10" t="s">
        <v>40</v>
      </c>
      <c r="D51" s="10" t="s">
        <v>198</v>
      </c>
      <c r="E51" s="10" t="s">
        <v>199</v>
      </c>
      <c r="F51" s="10"/>
      <c r="G51" s="48" t="s">
        <v>202</v>
      </c>
      <c r="H51" s="207">
        <f>H53</f>
        <v>1200</v>
      </c>
    </row>
    <row r="52" spans="1:8" ht="15.75">
      <c r="A52" s="25" t="s">
        <v>203</v>
      </c>
      <c r="B52" s="7"/>
      <c r="C52" s="10"/>
      <c r="D52" s="10"/>
      <c r="E52" s="10"/>
      <c r="F52" s="10"/>
      <c r="G52" s="48"/>
      <c r="H52" s="207"/>
    </row>
    <row r="53" spans="1:8" ht="15.75">
      <c r="A53" s="25" t="s">
        <v>204</v>
      </c>
      <c r="B53" s="7"/>
      <c r="C53" s="10" t="s">
        <v>40</v>
      </c>
      <c r="D53" s="10" t="s">
        <v>198</v>
      </c>
      <c r="E53" s="10" t="s">
        <v>199</v>
      </c>
      <c r="F53" s="10" t="s">
        <v>205</v>
      </c>
      <c r="G53" s="48"/>
      <c r="H53" s="207">
        <f>'Прил.№4'!I42</f>
        <v>1200</v>
      </c>
    </row>
    <row r="54" spans="1:8" ht="15.75">
      <c r="A54" s="23" t="s">
        <v>41</v>
      </c>
      <c r="B54" s="24"/>
      <c r="C54" s="244"/>
      <c r="D54" s="5"/>
      <c r="E54" s="5"/>
      <c r="F54" s="5"/>
      <c r="G54" s="47" t="s">
        <v>1</v>
      </c>
      <c r="H54" s="265"/>
    </row>
    <row r="55" spans="1:8" ht="15.75">
      <c r="A55" s="23" t="s">
        <v>39</v>
      </c>
      <c r="B55" s="24"/>
      <c r="C55" s="244" t="s">
        <v>40</v>
      </c>
      <c r="D55" s="5" t="s">
        <v>42</v>
      </c>
      <c r="E55" s="5"/>
      <c r="F55" s="5"/>
      <c r="G55" s="47"/>
      <c r="H55" s="265">
        <f>H57</f>
        <v>-5000</v>
      </c>
    </row>
    <row r="56" spans="1:8" ht="15.75">
      <c r="A56" s="23" t="s">
        <v>98</v>
      </c>
      <c r="B56" s="24"/>
      <c r="C56" s="244" t="s">
        <v>40</v>
      </c>
      <c r="D56" s="5" t="s">
        <v>42</v>
      </c>
      <c r="E56" s="5" t="s">
        <v>99</v>
      </c>
      <c r="F56" s="5"/>
      <c r="G56" s="47"/>
      <c r="H56" s="265">
        <f>H57</f>
        <v>-5000</v>
      </c>
    </row>
    <row r="57" spans="1:8" ht="16.5" thickBot="1">
      <c r="A57" s="23" t="s">
        <v>100</v>
      </c>
      <c r="B57" s="24"/>
      <c r="C57" s="244" t="s">
        <v>40</v>
      </c>
      <c r="D57" s="5" t="s">
        <v>42</v>
      </c>
      <c r="E57" s="5" t="s">
        <v>99</v>
      </c>
      <c r="F57" s="5" t="s">
        <v>101</v>
      </c>
      <c r="G57" s="47"/>
      <c r="H57" s="265">
        <f>'Прил.№4'!I62</f>
        <v>-5000</v>
      </c>
    </row>
    <row r="58" spans="1:8" ht="16.5" thickBot="1">
      <c r="A58" s="59" t="s">
        <v>43</v>
      </c>
      <c r="B58" s="60"/>
      <c r="C58" s="272" t="s">
        <v>44</v>
      </c>
      <c r="D58" s="61"/>
      <c r="E58" s="61"/>
      <c r="F58" s="61"/>
      <c r="G58" s="104"/>
      <c r="H58" s="215">
        <f>H59+H62</f>
        <v>-197</v>
      </c>
    </row>
    <row r="59" spans="1:8" ht="15.75">
      <c r="A59" s="21" t="s">
        <v>8</v>
      </c>
      <c r="B59" s="22"/>
      <c r="C59" s="244" t="s">
        <v>44</v>
      </c>
      <c r="D59" s="12" t="s">
        <v>45</v>
      </c>
      <c r="E59" s="12"/>
      <c r="F59" s="12"/>
      <c r="G59" s="49"/>
      <c r="H59" s="240">
        <f>H60</f>
        <v>803</v>
      </c>
    </row>
    <row r="60" spans="1:8" ht="15.75">
      <c r="A60" s="23" t="s">
        <v>46</v>
      </c>
      <c r="B60" s="24"/>
      <c r="C60" s="244" t="s">
        <v>44</v>
      </c>
      <c r="D60" s="5" t="s">
        <v>45</v>
      </c>
      <c r="E60" s="5" t="s">
        <v>47</v>
      </c>
      <c r="F60" s="5"/>
      <c r="G60" s="47"/>
      <c r="H60" s="265">
        <f>H61</f>
        <v>803</v>
      </c>
    </row>
    <row r="61" spans="1:8" ht="15.75">
      <c r="A61" s="25" t="s">
        <v>31</v>
      </c>
      <c r="B61" s="8"/>
      <c r="C61" s="244" t="s">
        <v>44</v>
      </c>
      <c r="D61" s="5" t="s">
        <v>45</v>
      </c>
      <c r="E61" s="5" t="s">
        <v>47</v>
      </c>
      <c r="F61" s="5" t="s">
        <v>9</v>
      </c>
      <c r="G61" s="47"/>
      <c r="H61" s="265">
        <f>'Прил.№4'!I48</f>
        <v>803</v>
      </c>
    </row>
    <row r="62" spans="1:8" ht="15.75">
      <c r="A62" s="23" t="s">
        <v>53</v>
      </c>
      <c r="B62" s="24"/>
      <c r="C62" s="244" t="s">
        <v>44</v>
      </c>
      <c r="D62" s="5" t="s">
        <v>54</v>
      </c>
      <c r="E62" s="5"/>
      <c r="F62" s="5"/>
      <c r="G62" s="47"/>
      <c r="H62" s="265">
        <f>H63</f>
        <v>-1000</v>
      </c>
    </row>
    <row r="63" spans="1:8" ht="16.5" thickBot="1">
      <c r="A63" s="25" t="s">
        <v>98</v>
      </c>
      <c r="B63" s="8"/>
      <c r="C63" s="250" t="s">
        <v>44</v>
      </c>
      <c r="D63" s="5" t="s">
        <v>54</v>
      </c>
      <c r="E63" s="5" t="s">
        <v>99</v>
      </c>
      <c r="F63" s="5"/>
      <c r="G63" s="47"/>
      <c r="H63" s="265">
        <f>H64</f>
        <v>-1000</v>
      </c>
    </row>
    <row r="64" spans="1:8" ht="16.5" thickBot="1">
      <c r="A64" s="25" t="s">
        <v>100</v>
      </c>
      <c r="B64" s="8"/>
      <c r="C64" s="273" t="s">
        <v>44</v>
      </c>
      <c r="D64" s="10" t="s">
        <v>54</v>
      </c>
      <c r="E64" s="10" t="s">
        <v>99</v>
      </c>
      <c r="F64" s="10" t="s">
        <v>101</v>
      </c>
      <c r="G64" s="48"/>
      <c r="H64" s="266">
        <f>'Прил.№4'!I105</f>
        <v>-1000</v>
      </c>
    </row>
    <row r="65" spans="1:8" ht="16.5" thickBot="1">
      <c r="A65" s="18" t="s">
        <v>4</v>
      </c>
      <c r="B65" s="102"/>
      <c r="C65" s="272" t="s">
        <v>48</v>
      </c>
      <c r="D65" s="16"/>
      <c r="E65" s="16"/>
      <c r="F65" s="16"/>
      <c r="G65" s="37"/>
      <c r="H65" s="215">
        <f>H66+H69</f>
        <v>16</v>
      </c>
    </row>
    <row r="66" spans="1:8" ht="15.75">
      <c r="A66" s="23" t="s">
        <v>49</v>
      </c>
      <c r="B66" s="24"/>
      <c r="C66" s="244" t="s">
        <v>48</v>
      </c>
      <c r="D66" s="5" t="s">
        <v>50</v>
      </c>
      <c r="E66" s="5"/>
      <c r="F66" s="5"/>
      <c r="G66" s="47"/>
      <c r="H66" s="265">
        <f>H67</f>
        <v>1</v>
      </c>
    </row>
    <row r="67" spans="1:8" ht="15.75">
      <c r="A67" s="23" t="s">
        <v>70</v>
      </c>
      <c r="B67" s="24"/>
      <c r="C67" s="244" t="s">
        <v>48</v>
      </c>
      <c r="D67" s="5" t="s">
        <v>50</v>
      </c>
      <c r="E67" s="5" t="s">
        <v>71</v>
      </c>
      <c r="F67" s="5"/>
      <c r="G67" s="47"/>
      <c r="H67" s="265">
        <f>H68</f>
        <v>1</v>
      </c>
    </row>
    <row r="68" spans="1:8" ht="15.75">
      <c r="A68" s="23" t="s">
        <v>31</v>
      </c>
      <c r="B68" s="24"/>
      <c r="C68" s="244" t="s">
        <v>48</v>
      </c>
      <c r="D68" s="5" t="s">
        <v>50</v>
      </c>
      <c r="E68" s="5" t="s">
        <v>71</v>
      </c>
      <c r="F68" s="5" t="s">
        <v>9</v>
      </c>
      <c r="G68" s="5"/>
      <c r="H68" s="265">
        <f>'Прил.№4'!I131</f>
        <v>1</v>
      </c>
    </row>
    <row r="69" spans="1:8" ht="15.75">
      <c r="A69" s="23" t="s">
        <v>168</v>
      </c>
      <c r="B69" s="24"/>
      <c r="C69" s="244" t="s">
        <v>48</v>
      </c>
      <c r="D69" s="5" t="s">
        <v>169</v>
      </c>
      <c r="E69" s="5"/>
      <c r="F69" s="5"/>
      <c r="G69" s="5"/>
      <c r="H69" s="265">
        <f>H70</f>
        <v>15</v>
      </c>
    </row>
    <row r="70" spans="1:8" ht="15.75">
      <c r="A70" s="23" t="s">
        <v>51</v>
      </c>
      <c r="B70" s="24"/>
      <c r="C70" s="244" t="s">
        <v>48</v>
      </c>
      <c r="D70" s="5" t="s">
        <v>169</v>
      </c>
      <c r="E70" s="5" t="s">
        <v>52</v>
      </c>
      <c r="F70" s="5"/>
      <c r="G70" s="5"/>
      <c r="H70" s="265">
        <f>H71</f>
        <v>15</v>
      </c>
    </row>
    <row r="71" spans="1:8" ht="16.5" thickBot="1">
      <c r="A71" s="23" t="s">
        <v>102</v>
      </c>
      <c r="B71" s="24"/>
      <c r="C71" s="256" t="s">
        <v>48</v>
      </c>
      <c r="D71" s="5" t="s">
        <v>169</v>
      </c>
      <c r="E71" s="5" t="s">
        <v>52</v>
      </c>
      <c r="F71" s="5" t="s">
        <v>55</v>
      </c>
      <c r="G71" s="5"/>
      <c r="H71" s="265">
        <f>'Прил.№4'!I26</f>
        <v>15</v>
      </c>
    </row>
    <row r="72" spans="1:8" ht="16.5" thickBot="1">
      <c r="A72" s="14" t="s">
        <v>108</v>
      </c>
      <c r="B72" s="263"/>
      <c r="C72" s="274"/>
      <c r="D72" s="16"/>
      <c r="E72" s="17"/>
      <c r="F72" s="17"/>
      <c r="G72" s="37"/>
      <c r="H72" s="215">
        <f>H12+H22+H27+H40+H49+H58+H65</f>
        <v>133092</v>
      </c>
    </row>
  </sheetData>
  <mergeCells count="5">
    <mergeCell ref="A30:B30"/>
    <mergeCell ref="A35:B35"/>
    <mergeCell ref="A7:H7"/>
    <mergeCell ref="A6:H6"/>
    <mergeCell ref="A8:H8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9"/>
  <sheetViews>
    <sheetView tabSelected="1" workbookViewId="0" topLeftCell="A1">
      <selection activeCell="C5" sqref="C5"/>
    </sheetView>
  </sheetViews>
  <sheetFormatPr defaultColWidth="8.796875" defaultRowHeight="15"/>
  <cols>
    <col min="1" max="1" width="43" style="0" customWidth="1"/>
    <col min="2" max="2" width="34" style="0" hidden="1" customWidth="1"/>
    <col min="3" max="3" width="5.19921875" style="1" customWidth="1"/>
    <col min="4" max="4" width="5.59765625" style="1" customWidth="1"/>
    <col min="5" max="5" width="5" style="1" customWidth="1"/>
    <col min="6" max="6" width="7.5" style="1" customWidth="1"/>
    <col min="7" max="7" width="0.1015625" style="1" hidden="1" customWidth="1"/>
    <col min="8" max="8" width="5.59765625" style="0" customWidth="1"/>
    <col min="9" max="9" width="10.19921875" style="0" customWidth="1"/>
  </cols>
  <sheetData>
    <row r="1" ht="15.75">
      <c r="C1" s="294" t="s">
        <v>213</v>
      </c>
    </row>
    <row r="2" spans="3:8" ht="15.75">
      <c r="C2" s="294" t="s">
        <v>220</v>
      </c>
      <c r="D2" s="296"/>
      <c r="E2" s="296"/>
      <c r="F2" s="296"/>
      <c r="G2" s="296"/>
      <c r="H2" s="297"/>
    </row>
    <row r="3" ht="15.75">
      <c r="C3" s="294" t="s">
        <v>121</v>
      </c>
    </row>
    <row r="4" ht="15.75">
      <c r="C4" s="294" t="s">
        <v>221</v>
      </c>
    </row>
    <row r="6" spans="1:9" ht="15.75">
      <c r="A6" s="302" t="s">
        <v>56</v>
      </c>
      <c r="B6" s="302"/>
      <c r="C6" s="302"/>
      <c r="D6" s="302"/>
      <c r="E6" s="302"/>
      <c r="F6" s="302"/>
      <c r="G6" s="302"/>
      <c r="H6" s="302"/>
      <c r="I6" s="302"/>
    </row>
    <row r="7" spans="1:9" ht="15.75">
      <c r="A7" s="302" t="s">
        <v>214</v>
      </c>
      <c r="B7" s="302"/>
      <c r="C7" s="302"/>
      <c r="D7" s="302"/>
      <c r="E7" s="302"/>
      <c r="F7" s="302"/>
      <c r="G7" s="302"/>
      <c r="H7" s="302"/>
      <c r="I7" s="302"/>
    </row>
    <row r="8" spans="1:7" ht="16.5" thickBot="1">
      <c r="A8" s="2"/>
      <c r="B8" s="2"/>
      <c r="C8" s="3"/>
      <c r="D8" s="3"/>
      <c r="E8" s="3"/>
      <c r="F8" s="3"/>
      <c r="G8" s="3"/>
    </row>
    <row r="9" spans="1:9" ht="15.75">
      <c r="A9" s="41" t="s">
        <v>0</v>
      </c>
      <c r="B9" s="42"/>
      <c r="C9" s="45" t="s">
        <v>73</v>
      </c>
      <c r="D9" s="39" t="s">
        <v>74</v>
      </c>
      <c r="E9" s="39" t="s">
        <v>80</v>
      </c>
      <c r="F9" s="39" t="s">
        <v>78</v>
      </c>
      <c r="G9" s="52"/>
      <c r="H9" s="46" t="s">
        <v>76</v>
      </c>
      <c r="I9" s="46" t="s">
        <v>77</v>
      </c>
    </row>
    <row r="10" spans="1:9" ht="16.5" thickBot="1">
      <c r="A10" s="43"/>
      <c r="B10" s="44"/>
      <c r="C10" s="241"/>
      <c r="D10" s="112"/>
      <c r="E10" s="112" t="s">
        <v>81</v>
      </c>
      <c r="F10" s="112" t="s">
        <v>75</v>
      </c>
      <c r="G10" s="38"/>
      <c r="H10" s="50"/>
      <c r="I10" s="50"/>
    </row>
    <row r="11" spans="1:9" ht="16.5" thickBot="1">
      <c r="A11" s="51" t="s">
        <v>72</v>
      </c>
      <c r="B11" s="232"/>
      <c r="C11" s="242" t="s">
        <v>79</v>
      </c>
      <c r="D11" s="94"/>
      <c r="E11" s="94"/>
      <c r="F11" s="94"/>
      <c r="G11" s="104"/>
      <c r="H11" s="57"/>
      <c r="I11" s="280">
        <f>I18+I23+I12</f>
        <v>2295</v>
      </c>
    </row>
    <row r="12" spans="1:9" ht="15.75">
      <c r="A12" s="95" t="s">
        <v>14</v>
      </c>
      <c r="B12" s="84"/>
      <c r="C12" s="96" t="s">
        <v>79</v>
      </c>
      <c r="D12" s="96" t="s">
        <v>15</v>
      </c>
      <c r="E12" s="96"/>
      <c r="F12" s="96"/>
      <c r="G12" s="239"/>
      <c r="H12" s="96"/>
      <c r="I12" s="281">
        <f>I15</f>
        <v>-1200</v>
      </c>
    </row>
    <row r="13" spans="1:9" ht="15.75">
      <c r="A13" s="23" t="s">
        <v>186</v>
      </c>
      <c r="B13" s="4"/>
      <c r="C13" s="5"/>
      <c r="D13" s="5"/>
      <c r="E13" s="5"/>
      <c r="F13" s="5"/>
      <c r="G13" s="47"/>
      <c r="H13" s="5"/>
      <c r="I13" s="53"/>
    </row>
    <row r="14" spans="1:9" ht="15.75">
      <c r="A14" s="25" t="s">
        <v>187</v>
      </c>
      <c r="B14" s="7"/>
      <c r="C14" s="5"/>
      <c r="D14" s="5"/>
      <c r="E14" s="5"/>
      <c r="F14" s="5"/>
      <c r="G14" s="47"/>
      <c r="H14" s="5"/>
      <c r="I14" s="53"/>
    </row>
    <row r="15" spans="1:9" ht="15.75">
      <c r="A15" s="23" t="s">
        <v>188</v>
      </c>
      <c r="B15" s="4"/>
      <c r="C15" s="13" t="s">
        <v>79</v>
      </c>
      <c r="D15" s="5" t="s">
        <v>15</v>
      </c>
      <c r="E15" s="5" t="s">
        <v>189</v>
      </c>
      <c r="F15" s="5"/>
      <c r="G15" s="47"/>
      <c r="H15" s="5"/>
      <c r="I15" s="53">
        <f>I16</f>
        <v>-1200</v>
      </c>
    </row>
    <row r="16" spans="1:9" ht="15.75">
      <c r="A16" s="23" t="s">
        <v>190</v>
      </c>
      <c r="B16" s="4"/>
      <c r="C16" s="13" t="s">
        <v>79</v>
      </c>
      <c r="D16" s="5" t="s">
        <v>15</v>
      </c>
      <c r="E16" s="5" t="s">
        <v>189</v>
      </c>
      <c r="F16" s="5" t="s">
        <v>191</v>
      </c>
      <c r="G16" s="47"/>
      <c r="H16" s="5"/>
      <c r="I16" s="53">
        <f>I17</f>
        <v>-1200</v>
      </c>
    </row>
    <row r="17" spans="1:9" ht="16.5" thickBot="1">
      <c r="A17" s="289" t="s">
        <v>192</v>
      </c>
      <c r="B17" s="290"/>
      <c r="C17" s="291" t="s">
        <v>79</v>
      </c>
      <c r="D17" s="6" t="s">
        <v>15</v>
      </c>
      <c r="E17" s="6" t="s">
        <v>189</v>
      </c>
      <c r="F17" s="6" t="s">
        <v>191</v>
      </c>
      <c r="G17" s="98"/>
      <c r="H17" s="292" t="s">
        <v>193</v>
      </c>
      <c r="I17" s="293">
        <v>-1200</v>
      </c>
    </row>
    <row r="18" spans="1:9" ht="15.75">
      <c r="A18" s="65" t="s">
        <v>24</v>
      </c>
      <c r="B18" s="89"/>
      <c r="C18" s="254" t="s">
        <v>79</v>
      </c>
      <c r="D18" s="69" t="s">
        <v>25</v>
      </c>
      <c r="E18" s="30"/>
      <c r="F18" s="30"/>
      <c r="G18" s="64"/>
      <c r="H18" s="66"/>
      <c r="I18" s="177">
        <f>I22+I19</f>
        <v>3480</v>
      </c>
    </row>
    <row r="19" spans="1:9" ht="15.75">
      <c r="A19" s="23" t="s">
        <v>86</v>
      </c>
      <c r="B19" s="35"/>
      <c r="C19" s="244" t="s">
        <v>79</v>
      </c>
      <c r="D19" s="13" t="s">
        <v>25</v>
      </c>
      <c r="E19" s="5" t="s">
        <v>26</v>
      </c>
      <c r="F19" s="5"/>
      <c r="G19" s="47"/>
      <c r="H19" s="4"/>
      <c r="I19" s="172">
        <f>I20</f>
        <v>0</v>
      </c>
    </row>
    <row r="20" spans="1:9" ht="15.75">
      <c r="A20" s="23" t="s">
        <v>27</v>
      </c>
      <c r="B20" s="24"/>
      <c r="C20" s="244" t="s">
        <v>79</v>
      </c>
      <c r="D20" s="13" t="s">
        <v>25</v>
      </c>
      <c r="E20" s="5" t="s">
        <v>26</v>
      </c>
      <c r="F20" s="5" t="s">
        <v>28</v>
      </c>
      <c r="G20" s="47"/>
      <c r="H20" s="4"/>
      <c r="I20" s="172">
        <f>I21</f>
        <v>0</v>
      </c>
    </row>
    <row r="21" spans="1:9" ht="15.75">
      <c r="A21" s="23" t="s">
        <v>166</v>
      </c>
      <c r="B21" s="24"/>
      <c r="C21" s="244"/>
      <c r="D21" s="13"/>
      <c r="E21" s="5"/>
      <c r="F21" s="5"/>
      <c r="G21" s="47"/>
      <c r="H21" s="4"/>
      <c r="I21" s="172"/>
    </row>
    <row r="22" spans="1:9" ht="15.75">
      <c r="A22" s="23" t="s">
        <v>167</v>
      </c>
      <c r="B22" s="24"/>
      <c r="C22" s="244" t="s">
        <v>79</v>
      </c>
      <c r="D22" s="13" t="s">
        <v>25</v>
      </c>
      <c r="E22" s="5" t="s">
        <v>26</v>
      </c>
      <c r="F22" s="5" t="s">
        <v>28</v>
      </c>
      <c r="G22" s="47"/>
      <c r="H22" s="4">
        <v>410</v>
      </c>
      <c r="I22" s="172">
        <v>3480</v>
      </c>
    </row>
    <row r="23" spans="1:9" ht="15.75">
      <c r="A23" s="27" t="s">
        <v>4</v>
      </c>
      <c r="B23" s="35"/>
      <c r="C23" s="245" t="s">
        <v>79</v>
      </c>
      <c r="D23" s="31" t="s">
        <v>48</v>
      </c>
      <c r="E23" s="31"/>
      <c r="F23" s="31"/>
      <c r="G23" s="31"/>
      <c r="H23" s="34"/>
      <c r="I23" s="173">
        <f>I24</f>
        <v>15</v>
      </c>
    </row>
    <row r="24" spans="1:9" ht="15.75">
      <c r="A24" s="23" t="s">
        <v>168</v>
      </c>
      <c r="B24" s="24"/>
      <c r="C24" s="244" t="s">
        <v>79</v>
      </c>
      <c r="D24" s="5" t="s">
        <v>48</v>
      </c>
      <c r="E24" s="5" t="s">
        <v>169</v>
      </c>
      <c r="F24" s="5"/>
      <c r="G24" s="5"/>
      <c r="H24" s="4"/>
      <c r="I24" s="172">
        <f>I25</f>
        <v>15</v>
      </c>
    </row>
    <row r="25" spans="1:9" ht="15.75">
      <c r="A25" s="23" t="s">
        <v>51</v>
      </c>
      <c r="B25" s="24"/>
      <c r="C25" s="244" t="s">
        <v>79</v>
      </c>
      <c r="D25" s="5" t="s">
        <v>48</v>
      </c>
      <c r="E25" s="5" t="s">
        <v>169</v>
      </c>
      <c r="F25" s="5" t="s">
        <v>52</v>
      </c>
      <c r="G25" s="5"/>
      <c r="H25" s="4"/>
      <c r="I25" s="172">
        <f>I26</f>
        <v>15</v>
      </c>
    </row>
    <row r="26" spans="1:9" ht="16.5" thickBot="1">
      <c r="A26" s="25" t="s">
        <v>102</v>
      </c>
      <c r="B26" s="8"/>
      <c r="C26" s="250" t="s">
        <v>79</v>
      </c>
      <c r="D26" s="10" t="s">
        <v>48</v>
      </c>
      <c r="E26" s="10" t="s">
        <v>169</v>
      </c>
      <c r="F26" s="10" t="s">
        <v>52</v>
      </c>
      <c r="G26" s="10"/>
      <c r="H26" s="7">
        <v>483</v>
      </c>
      <c r="I26" s="175">
        <v>15</v>
      </c>
    </row>
    <row r="27" spans="1:9" ht="15.75">
      <c r="A27" s="70" t="s">
        <v>83</v>
      </c>
      <c r="B27" s="71"/>
      <c r="C27" s="252" t="s">
        <v>84</v>
      </c>
      <c r="D27" s="147"/>
      <c r="E27" s="252"/>
      <c r="F27" s="72"/>
      <c r="G27" s="74"/>
      <c r="H27" s="75"/>
      <c r="I27" s="178">
        <f>I28</f>
        <v>3273.8</v>
      </c>
    </row>
    <row r="28" spans="1:9" ht="16.5" thickBot="1">
      <c r="A28" s="228" t="s">
        <v>5</v>
      </c>
      <c r="B28" s="247"/>
      <c r="C28" s="257" t="s">
        <v>84</v>
      </c>
      <c r="D28" s="284" t="s">
        <v>30</v>
      </c>
      <c r="E28" s="222"/>
      <c r="F28" s="222"/>
      <c r="G28" s="285"/>
      <c r="H28" s="213"/>
      <c r="I28" s="234">
        <f>I32+I29</f>
        <v>3273.8</v>
      </c>
    </row>
    <row r="29" spans="1:9" ht="15.75">
      <c r="A29" s="21" t="s">
        <v>182</v>
      </c>
      <c r="B29" s="49" t="s">
        <v>84</v>
      </c>
      <c r="C29" s="256"/>
      <c r="D29" s="11" t="s">
        <v>30</v>
      </c>
      <c r="E29" s="12" t="s">
        <v>183</v>
      </c>
      <c r="F29" s="12"/>
      <c r="G29" s="49"/>
      <c r="H29" s="22"/>
      <c r="I29" s="177">
        <f>I30</f>
        <v>5.8</v>
      </c>
    </row>
    <row r="30" spans="1:9" ht="15.75">
      <c r="A30" s="23" t="s">
        <v>184</v>
      </c>
      <c r="B30" s="47" t="s">
        <v>84</v>
      </c>
      <c r="C30" s="244"/>
      <c r="D30" s="13" t="s">
        <v>30</v>
      </c>
      <c r="E30" s="5" t="s">
        <v>183</v>
      </c>
      <c r="F30" s="5" t="s">
        <v>185</v>
      </c>
      <c r="G30" s="47"/>
      <c r="H30" s="24"/>
      <c r="I30" s="173">
        <f>I31</f>
        <v>5.8</v>
      </c>
    </row>
    <row r="31" spans="1:9" ht="15.75">
      <c r="A31" s="25" t="s">
        <v>31</v>
      </c>
      <c r="B31" s="48" t="s">
        <v>84</v>
      </c>
      <c r="C31" s="250"/>
      <c r="D31" s="9" t="s">
        <v>30</v>
      </c>
      <c r="E31" s="10" t="s">
        <v>183</v>
      </c>
      <c r="F31" s="10" t="s">
        <v>185</v>
      </c>
      <c r="G31" s="48"/>
      <c r="H31" s="24"/>
      <c r="I31" s="173">
        <v>5.8</v>
      </c>
    </row>
    <row r="32" spans="1:9" ht="15.75">
      <c r="A32" s="25" t="s">
        <v>6</v>
      </c>
      <c r="B32" s="8"/>
      <c r="C32" s="250" t="s">
        <v>84</v>
      </c>
      <c r="D32" s="9" t="s">
        <v>30</v>
      </c>
      <c r="E32" s="10" t="s">
        <v>32</v>
      </c>
      <c r="F32" s="10"/>
      <c r="G32" s="48"/>
      <c r="H32" s="4"/>
      <c r="I32" s="172">
        <f>I34</f>
        <v>3268</v>
      </c>
    </row>
    <row r="33" spans="1:9" ht="15.75">
      <c r="A33" s="25" t="s">
        <v>33</v>
      </c>
      <c r="B33" s="8"/>
      <c r="C33" s="250"/>
      <c r="D33" s="9"/>
      <c r="E33" s="10"/>
      <c r="F33" s="10"/>
      <c r="G33" s="48"/>
      <c r="H33" s="4"/>
      <c r="I33" s="53"/>
    </row>
    <row r="34" spans="1:9" ht="15.75">
      <c r="A34" s="25" t="s">
        <v>34</v>
      </c>
      <c r="B34" s="8"/>
      <c r="C34" s="250" t="s">
        <v>84</v>
      </c>
      <c r="D34" s="9" t="s">
        <v>30</v>
      </c>
      <c r="E34" s="10" t="s">
        <v>32</v>
      </c>
      <c r="F34" s="10" t="s">
        <v>35</v>
      </c>
      <c r="G34" s="48"/>
      <c r="H34" s="7"/>
      <c r="I34" s="172">
        <f>I35</f>
        <v>3268</v>
      </c>
    </row>
    <row r="35" spans="1:9" ht="16.5" thickBot="1">
      <c r="A35" s="93" t="s">
        <v>31</v>
      </c>
      <c r="B35" s="246"/>
      <c r="C35" s="251" t="s">
        <v>84</v>
      </c>
      <c r="D35" s="6" t="s">
        <v>30</v>
      </c>
      <c r="E35" s="6" t="s">
        <v>32</v>
      </c>
      <c r="F35" s="6" t="s">
        <v>35</v>
      </c>
      <c r="G35" s="6"/>
      <c r="H35" s="54">
        <v>327</v>
      </c>
      <c r="I35" s="174">
        <v>3268</v>
      </c>
    </row>
    <row r="36" spans="1:9" ht="16.5" thickBot="1">
      <c r="A36" s="59" t="s">
        <v>194</v>
      </c>
      <c r="B36" s="60"/>
      <c r="C36" s="61" t="s">
        <v>195</v>
      </c>
      <c r="D36" s="62"/>
      <c r="E36" s="61"/>
      <c r="F36" s="61"/>
      <c r="G36" s="63"/>
      <c r="H36" s="282"/>
      <c r="I36" s="176">
        <f>I38</f>
        <v>1200</v>
      </c>
    </row>
    <row r="37" spans="1:9" ht="15.75">
      <c r="A37" s="27" t="s">
        <v>36</v>
      </c>
      <c r="B37" s="34"/>
      <c r="C37" s="31"/>
      <c r="D37" s="283"/>
      <c r="E37" s="31"/>
      <c r="F37" s="31"/>
      <c r="G37" s="58"/>
      <c r="H37" s="34"/>
      <c r="I37" s="173"/>
    </row>
    <row r="38" spans="1:9" ht="15.75">
      <c r="A38" s="27" t="s">
        <v>37</v>
      </c>
      <c r="B38" s="34"/>
      <c r="C38" s="31" t="s">
        <v>195</v>
      </c>
      <c r="D38" s="283" t="s">
        <v>40</v>
      </c>
      <c r="E38" s="31"/>
      <c r="F38" s="31"/>
      <c r="G38" s="58"/>
      <c r="H38" s="34"/>
      <c r="I38" s="173">
        <f>I40</f>
        <v>1200</v>
      </c>
    </row>
    <row r="39" spans="1:9" ht="15.75">
      <c r="A39" s="23" t="s">
        <v>196</v>
      </c>
      <c r="B39" s="4"/>
      <c r="C39" s="5"/>
      <c r="D39" s="13"/>
      <c r="E39" s="5"/>
      <c r="F39" s="5"/>
      <c r="G39" s="47"/>
      <c r="H39" s="4"/>
      <c r="I39" s="172"/>
    </row>
    <row r="40" spans="1:9" ht="15.75">
      <c r="A40" s="25" t="s">
        <v>197</v>
      </c>
      <c r="B40" s="7"/>
      <c r="C40" s="5" t="s">
        <v>195</v>
      </c>
      <c r="D40" s="13" t="s">
        <v>40</v>
      </c>
      <c r="E40" s="5" t="s">
        <v>198</v>
      </c>
      <c r="F40" s="5" t="s">
        <v>199</v>
      </c>
      <c r="G40" s="47"/>
      <c r="H40" s="4"/>
      <c r="I40" s="172">
        <f>I42</f>
        <v>1200</v>
      </c>
    </row>
    <row r="41" spans="1:9" ht="15.75">
      <c r="A41" s="25" t="s">
        <v>200</v>
      </c>
      <c r="B41" s="7"/>
      <c r="C41" s="5"/>
      <c r="D41" s="13"/>
      <c r="E41" s="5"/>
      <c r="F41" s="5"/>
      <c r="G41" s="47"/>
      <c r="H41" s="4"/>
      <c r="I41" s="172"/>
    </row>
    <row r="42" spans="1:9" ht="16.5" thickBot="1">
      <c r="A42" s="23" t="s">
        <v>201</v>
      </c>
      <c r="B42" s="4"/>
      <c r="C42" s="5" t="s">
        <v>195</v>
      </c>
      <c r="D42" s="13" t="s">
        <v>40</v>
      </c>
      <c r="E42" s="5" t="s">
        <v>198</v>
      </c>
      <c r="F42" s="5" t="s">
        <v>199</v>
      </c>
      <c r="G42" s="47"/>
      <c r="H42" s="4">
        <v>453</v>
      </c>
      <c r="I42" s="172">
        <v>1200</v>
      </c>
    </row>
    <row r="43" spans="1:9" ht="15.75">
      <c r="A43" s="70" t="s">
        <v>88</v>
      </c>
      <c r="B43" s="71"/>
      <c r="C43" s="252" t="s">
        <v>87</v>
      </c>
      <c r="D43" s="73"/>
      <c r="E43" s="72"/>
      <c r="F43" s="72"/>
      <c r="G43" s="74"/>
      <c r="H43" s="75"/>
      <c r="I43" s="178">
        <f>I45</f>
        <v>803</v>
      </c>
    </row>
    <row r="44" spans="1:9" ht="16.5" thickBot="1">
      <c r="A44" s="76" t="s">
        <v>89</v>
      </c>
      <c r="B44" s="77"/>
      <c r="C44" s="253"/>
      <c r="D44" s="79"/>
      <c r="E44" s="78"/>
      <c r="F44" s="78"/>
      <c r="G44" s="80"/>
      <c r="H44" s="81"/>
      <c r="I44" s="179"/>
    </row>
    <row r="45" spans="1:9" ht="15.75">
      <c r="A45" s="65" t="s">
        <v>43</v>
      </c>
      <c r="B45" s="89"/>
      <c r="C45" s="254" t="s">
        <v>87</v>
      </c>
      <c r="D45" s="69" t="s">
        <v>44</v>
      </c>
      <c r="E45" s="30"/>
      <c r="F45" s="30"/>
      <c r="G45" s="64"/>
      <c r="H45" s="66"/>
      <c r="I45" s="177">
        <f>I46</f>
        <v>803</v>
      </c>
    </row>
    <row r="46" spans="1:9" ht="15.75">
      <c r="A46" s="23" t="s">
        <v>8</v>
      </c>
      <c r="B46" s="24"/>
      <c r="C46" s="244" t="s">
        <v>87</v>
      </c>
      <c r="D46" s="13" t="s">
        <v>44</v>
      </c>
      <c r="E46" s="5" t="s">
        <v>45</v>
      </c>
      <c r="F46" s="5"/>
      <c r="G46" s="47"/>
      <c r="H46" s="4"/>
      <c r="I46" s="172">
        <f>I47</f>
        <v>803</v>
      </c>
    </row>
    <row r="47" spans="1:9" ht="15.75">
      <c r="A47" s="23" t="s">
        <v>46</v>
      </c>
      <c r="B47" s="24"/>
      <c r="C47" s="244" t="s">
        <v>87</v>
      </c>
      <c r="D47" s="13" t="s">
        <v>44</v>
      </c>
      <c r="E47" s="5" t="s">
        <v>45</v>
      </c>
      <c r="F47" s="5" t="s">
        <v>47</v>
      </c>
      <c r="G47" s="47"/>
      <c r="H47" s="4"/>
      <c r="I47" s="172">
        <f>I48</f>
        <v>803</v>
      </c>
    </row>
    <row r="48" spans="1:9" ht="16.5" thickBot="1">
      <c r="A48" s="25" t="s">
        <v>31</v>
      </c>
      <c r="B48" s="8"/>
      <c r="C48" s="250" t="s">
        <v>87</v>
      </c>
      <c r="D48" s="10" t="s">
        <v>44</v>
      </c>
      <c r="E48" s="10" t="s">
        <v>45</v>
      </c>
      <c r="F48" s="10" t="s">
        <v>47</v>
      </c>
      <c r="G48" s="10"/>
      <c r="H48" s="7">
        <v>327</v>
      </c>
      <c r="I48" s="175">
        <v>803</v>
      </c>
    </row>
    <row r="49" spans="1:9" ht="15.75">
      <c r="A49" s="303" t="s">
        <v>178</v>
      </c>
      <c r="B49" s="304"/>
      <c r="C49" s="243"/>
      <c r="D49" s="96"/>
      <c r="E49" s="96"/>
      <c r="F49" s="96"/>
      <c r="G49" s="96"/>
      <c r="H49" s="75"/>
      <c r="I49" s="178"/>
    </row>
    <row r="50" spans="1:9" ht="16.5" thickBot="1">
      <c r="A50" s="305" t="s">
        <v>179</v>
      </c>
      <c r="B50" s="306"/>
      <c r="C50" s="255" t="s">
        <v>180</v>
      </c>
      <c r="D50" s="103"/>
      <c r="E50" s="103"/>
      <c r="F50" s="103"/>
      <c r="G50" s="103"/>
      <c r="H50" s="81"/>
      <c r="I50" s="179">
        <f>I51</f>
        <v>280</v>
      </c>
    </row>
    <row r="51" spans="1:9" ht="15.75">
      <c r="A51" s="307" t="s">
        <v>5</v>
      </c>
      <c r="B51" s="308"/>
      <c r="C51" s="256" t="s">
        <v>180</v>
      </c>
      <c r="D51" s="12" t="s">
        <v>30</v>
      </c>
      <c r="E51" s="12"/>
      <c r="F51" s="12"/>
      <c r="G51" s="12"/>
      <c r="H51" s="19"/>
      <c r="I51" s="181">
        <f>I52</f>
        <v>280</v>
      </c>
    </row>
    <row r="52" spans="1:9" ht="15.75">
      <c r="A52" s="25" t="s">
        <v>6</v>
      </c>
      <c r="B52" s="8"/>
      <c r="C52" s="244" t="s">
        <v>180</v>
      </c>
      <c r="D52" s="5" t="s">
        <v>30</v>
      </c>
      <c r="E52" s="5" t="s">
        <v>32</v>
      </c>
      <c r="F52" s="5"/>
      <c r="G52" s="5"/>
      <c r="H52" s="4"/>
      <c r="I52" s="172">
        <f>I54</f>
        <v>280</v>
      </c>
    </row>
    <row r="53" spans="1:9" ht="15.75">
      <c r="A53" s="25" t="s">
        <v>33</v>
      </c>
      <c r="B53" s="8"/>
      <c r="C53" s="244"/>
      <c r="D53" s="5"/>
      <c r="E53" s="5"/>
      <c r="F53" s="5"/>
      <c r="G53" s="5"/>
      <c r="H53" s="4"/>
      <c r="I53" s="172"/>
    </row>
    <row r="54" spans="1:9" ht="15.75">
      <c r="A54" s="25" t="s">
        <v>34</v>
      </c>
      <c r="B54" s="8"/>
      <c r="C54" s="244" t="s">
        <v>180</v>
      </c>
      <c r="D54" s="5" t="s">
        <v>30</v>
      </c>
      <c r="E54" s="5" t="s">
        <v>32</v>
      </c>
      <c r="F54" s="5" t="s">
        <v>35</v>
      </c>
      <c r="G54" s="5"/>
      <c r="H54" s="4"/>
      <c r="I54" s="172">
        <f>I55</f>
        <v>280</v>
      </c>
    </row>
    <row r="55" spans="1:9" ht="15.75">
      <c r="A55" s="23" t="s">
        <v>31</v>
      </c>
      <c r="B55" s="24"/>
      <c r="C55" s="244" t="s">
        <v>180</v>
      </c>
      <c r="D55" s="5" t="s">
        <v>30</v>
      </c>
      <c r="E55" s="5" t="s">
        <v>32</v>
      </c>
      <c r="F55" s="5" t="s">
        <v>35</v>
      </c>
      <c r="G55" s="5"/>
      <c r="H55" s="4">
        <v>327</v>
      </c>
      <c r="I55" s="172">
        <v>280</v>
      </c>
    </row>
    <row r="56" spans="1:9" ht="16.5" thickBot="1">
      <c r="A56" s="51" t="s">
        <v>134</v>
      </c>
      <c r="B56" s="232"/>
      <c r="C56" s="233" t="s">
        <v>135</v>
      </c>
      <c r="D56" s="214"/>
      <c r="E56" s="56"/>
      <c r="F56" s="56"/>
      <c r="G56" s="83"/>
      <c r="H56" s="235"/>
      <c r="I56" s="236">
        <f>I58</f>
        <v>-5000</v>
      </c>
    </row>
    <row r="57" spans="1:9" ht="16.5" thickBot="1">
      <c r="A57" s="228" t="s">
        <v>136</v>
      </c>
      <c r="B57" s="247"/>
      <c r="C57" s="257"/>
      <c r="D57" s="222"/>
      <c r="E57" s="222"/>
      <c r="F57" s="222"/>
      <c r="G57" s="225"/>
      <c r="H57" s="226"/>
      <c r="I57" s="227"/>
    </row>
    <row r="58" spans="1:9" ht="15.75">
      <c r="A58" s="21" t="s">
        <v>38</v>
      </c>
      <c r="B58" s="24"/>
      <c r="C58" s="244" t="s">
        <v>135</v>
      </c>
      <c r="D58" s="5" t="s">
        <v>177</v>
      </c>
      <c r="E58" s="5"/>
      <c r="F58" s="5"/>
      <c r="G58" s="5"/>
      <c r="H58" s="55"/>
      <c r="I58" s="172">
        <f>I59</f>
        <v>-5000</v>
      </c>
    </row>
    <row r="59" spans="1:9" ht="15.75">
      <c r="A59" s="23" t="s">
        <v>137</v>
      </c>
      <c r="B59" s="24"/>
      <c r="C59" s="244"/>
      <c r="D59" s="5"/>
      <c r="E59" s="5"/>
      <c r="F59" s="5"/>
      <c r="G59" s="5"/>
      <c r="H59" s="55"/>
      <c r="I59" s="172">
        <f>I60</f>
        <v>-5000</v>
      </c>
    </row>
    <row r="60" spans="1:9" ht="15.75">
      <c r="A60" s="23" t="s">
        <v>39</v>
      </c>
      <c r="B60" s="24"/>
      <c r="C60" s="244" t="s">
        <v>135</v>
      </c>
      <c r="D60" s="5" t="s">
        <v>177</v>
      </c>
      <c r="E60" s="5" t="s">
        <v>42</v>
      </c>
      <c r="F60" s="5"/>
      <c r="G60" s="5"/>
      <c r="H60" s="55"/>
      <c r="I60" s="172">
        <f>I61</f>
        <v>-5000</v>
      </c>
    </row>
    <row r="61" spans="1:9" ht="15.75">
      <c r="A61" s="23" t="s">
        <v>98</v>
      </c>
      <c r="B61" s="24"/>
      <c r="C61" s="244" t="s">
        <v>135</v>
      </c>
      <c r="D61" s="5" t="s">
        <v>177</v>
      </c>
      <c r="E61" s="5" t="s">
        <v>42</v>
      </c>
      <c r="F61" s="5" t="s">
        <v>99</v>
      </c>
      <c r="G61" s="5"/>
      <c r="H61" s="55"/>
      <c r="I61" s="172">
        <f>I62</f>
        <v>-5000</v>
      </c>
    </row>
    <row r="62" spans="1:9" ht="16.5" thickBot="1">
      <c r="A62" s="25" t="s">
        <v>100</v>
      </c>
      <c r="B62" s="8"/>
      <c r="C62" s="250" t="s">
        <v>135</v>
      </c>
      <c r="D62" s="10" t="s">
        <v>177</v>
      </c>
      <c r="E62" s="10" t="s">
        <v>42</v>
      </c>
      <c r="F62" s="10" t="s">
        <v>99</v>
      </c>
      <c r="G62" s="10" t="s">
        <v>101</v>
      </c>
      <c r="H62" s="86" t="s">
        <v>101</v>
      </c>
      <c r="I62" s="175">
        <v>-5000</v>
      </c>
    </row>
    <row r="63" spans="1:9" ht="16.5" thickBot="1">
      <c r="A63" s="59" t="s">
        <v>90</v>
      </c>
      <c r="B63" s="60"/>
      <c r="C63" s="242" t="s">
        <v>91</v>
      </c>
      <c r="D63" s="62"/>
      <c r="E63" s="61"/>
      <c r="F63" s="61"/>
      <c r="G63" s="63"/>
      <c r="H63" s="88"/>
      <c r="I63" s="176">
        <f>I64</f>
        <v>-20.8</v>
      </c>
    </row>
    <row r="64" spans="1:9" ht="15.75">
      <c r="A64" s="67" t="s">
        <v>24</v>
      </c>
      <c r="B64" s="68"/>
      <c r="C64" s="254" t="s">
        <v>91</v>
      </c>
      <c r="D64" s="69" t="s">
        <v>25</v>
      </c>
      <c r="E64" s="30"/>
      <c r="F64" s="30"/>
      <c r="G64" s="64"/>
      <c r="H64" s="66"/>
      <c r="I64" s="177">
        <f>I65</f>
        <v>-20.8</v>
      </c>
    </row>
    <row r="65" spans="1:9" ht="15.75">
      <c r="A65" s="25" t="s">
        <v>86</v>
      </c>
      <c r="B65" s="8"/>
      <c r="C65" s="244" t="s">
        <v>91</v>
      </c>
      <c r="D65" s="13" t="s">
        <v>25</v>
      </c>
      <c r="E65" s="5" t="s">
        <v>26</v>
      </c>
      <c r="F65" s="5"/>
      <c r="G65" s="47"/>
      <c r="H65" s="4"/>
      <c r="I65" s="172">
        <f>I66</f>
        <v>-20.8</v>
      </c>
    </row>
    <row r="66" spans="1:9" ht="15.75">
      <c r="A66" s="25" t="s">
        <v>27</v>
      </c>
      <c r="B66" s="8"/>
      <c r="C66" s="244" t="s">
        <v>91</v>
      </c>
      <c r="D66" s="13" t="s">
        <v>25</v>
      </c>
      <c r="E66" s="5" t="s">
        <v>26</v>
      </c>
      <c r="F66" s="5" t="s">
        <v>28</v>
      </c>
      <c r="G66" s="47"/>
      <c r="H66" s="4"/>
      <c r="I66" s="172">
        <f>I67</f>
        <v>-20.8</v>
      </c>
    </row>
    <row r="67" spans="1:9" ht="16.5" thickBot="1">
      <c r="A67" s="25" t="s">
        <v>67</v>
      </c>
      <c r="B67" s="8"/>
      <c r="C67" s="250" t="s">
        <v>91</v>
      </c>
      <c r="D67" s="9" t="s">
        <v>25</v>
      </c>
      <c r="E67" s="10" t="s">
        <v>26</v>
      </c>
      <c r="F67" s="10" t="s">
        <v>28</v>
      </c>
      <c r="G67" s="48"/>
      <c r="H67" s="7">
        <v>197</v>
      </c>
      <c r="I67" s="175">
        <f>-15-5.8</f>
        <v>-20.8</v>
      </c>
    </row>
    <row r="68" spans="1:9" ht="16.5" thickBot="1">
      <c r="A68" s="59" t="s">
        <v>92</v>
      </c>
      <c r="B68" s="60"/>
      <c r="C68" s="242" t="s">
        <v>93</v>
      </c>
      <c r="D68" s="62"/>
      <c r="E68" s="61"/>
      <c r="F68" s="61"/>
      <c r="G68" s="63"/>
      <c r="H68" s="88"/>
      <c r="I68" s="176">
        <f>I69</f>
        <v>13944</v>
      </c>
    </row>
    <row r="69" spans="1:9" ht="15.75">
      <c r="A69" s="67" t="s">
        <v>24</v>
      </c>
      <c r="B69" s="68"/>
      <c r="C69" s="254" t="s">
        <v>93</v>
      </c>
      <c r="D69" s="69" t="s">
        <v>25</v>
      </c>
      <c r="E69" s="30"/>
      <c r="F69" s="30"/>
      <c r="G69" s="64"/>
      <c r="H69" s="66"/>
      <c r="I69" s="177">
        <f>I70+I74</f>
        <v>13944</v>
      </c>
    </row>
    <row r="70" spans="1:9" ht="15.75">
      <c r="A70" s="25" t="s">
        <v>86</v>
      </c>
      <c r="B70" s="8"/>
      <c r="C70" s="244" t="s">
        <v>93</v>
      </c>
      <c r="D70" s="13" t="s">
        <v>25</v>
      </c>
      <c r="E70" s="5" t="s">
        <v>26</v>
      </c>
      <c r="F70" s="5"/>
      <c r="G70" s="47"/>
      <c r="H70" s="4"/>
      <c r="I70" s="172">
        <f>I71</f>
        <v>13964</v>
      </c>
    </row>
    <row r="71" spans="1:9" ht="15.75">
      <c r="A71" s="25" t="s">
        <v>27</v>
      </c>
      <c r="B71" s="8"/>
      <c r="C71" s="244" t="s">
        <v>93</v>
      </c>
      <c r="D71" s="13" t="s">
        <v>25</v>
      </c>
      <c r="E71" s="5" t="s">
        <v>26</v>
      </c>
      <c r="F71" s="5" t="s">
        <v>28</v>
      </c>
      <c r="G71" s="47"/>
      <c r="H71" s="4"/>
      <c r="I71" s="172">
        <f>I73</f>
        <v>13964</v>
      </c>
    </row>
    <row r="72" spans="1:9" ht="15.75">
      <c r="A72" s="23" t="s">
        <v>166</v>
      </c>
      <c r="B72" s="24"/>
      <c r="C72" s="244"/>
      <c r="D72" s="5"/>
      <c r="E72" s="5"/>
      <c r="F72" s="5"/>
      <c r="G72" s="5"/>
      <c r="H72" s="4"/>
      <c r="I72" s="172"/>
    </row>
    <row r="73" spans="1:9" ht="15.75">
      <c r="A73" s="23" t="s">
        <v>167</v>
      </c>
      <c r="B73" s="24"/>
      <c r="C73" s="244" t="s">
        <v>93</v>
      </c>
      <c r="D73" s="5" t="s">
        <v>25</v>
      </c>
      <c r="E73" s="5" t="s">
        <v>26</v>
      </c>
      <c r="F73" s="5" t="s">
        <v>28</v>
      </c>
      <c r="G73" s="5"/>
      <c r="H73" s="4">
        <v>410</v>
      </c>
      <c r="I73" s="172">
        <v>13964</v>
      </c>
    </row>
    <row r="74" spans="1:9" ht="15.75">
      <c r="A74" s="23" t="s">
        <v>170</v>
      </c>
      <c r="B74" s="24"/>
      <c r="C74" s="244" t="s">
        <v>93</v>
      </c>
      <c r="D74" s="5" t="s">
        <v>25</v>
      </c>
      <c r="E74" s="5" t="s">
        <v>145</v>
      </c>
      <c r="F74" s="5"/>
      <c r="G74" s="5"/>
      <c r="H74" s="4"/>
      <c r="I74" s="172">
        <f>I75</f>
        <v>-20</v>
      </c>
    </row>
    <row r="75" spans="1:9" ht="15.75">
      <c r="A75" s="23" t="s">
        <v>171</v>
      </c>
      <c r="B75" s="24"/>
      <c r="C75" s="244" t="s">
        <v>93</v>
      </c>
      <c r="D75" s="5" t="s">
        <v>25</v>
      </c>
      <c r="E75" s="5" t="s">
        <v>145</v>
      </c>
      <c r="F75" s="5" t="s">
        <v>172</v>
      </c>
      <c r="G75" s="5"/>
      <c r="H75" s="4"/>
      <c r="I75" s="172">
        <f>I76</f>
        <v>-20</v>
      </c>
    </row>
    <row r="76" spans="1:9" ht="16.5" thickBot="1">
      <c r="A76" s="25" t="s">
        <v>173</v>
      </c>
      <c r="B76" s="8"/>
      <c r="C76" s="250" t="s">
        <v>93</v>
      </c>
      <c r="D76" s="10" t="s">
        <v>25</v>
      </c>
      <c r="E76" s="10" t="s">
        <v>145</v>
      </c>
      <c r="F76" s="10" t="s">
        <v>172</v>
      </c>
      <c r="G76" s="10"/>
      <c r="H76" s="7">
        <v>197</v>
      </c>
      <c r="I76" s="175">
        <v>-20</v>
      </c>
    </row>
    <row r="77" spans="1:9" ht="16.5" thickBot="1">
      <c r="A77" s="59" t="s">
        <v>122</v>
      </c>
      <c r="B77" s="60"/>
      <c r="C77" s="242" t="s">
        <v>123</v>
      </c>
      <c r="D77" s="62"/>
      <c r="E77" s="61"/>
      <c r="F77" s="61"/>
      <c r="G77" s="63"/>
      <c r="H77" s="87"/>
      <c r="I77" s="209">
        <f>I78</f>
        <v>95</v>
      </c>
    </row>
    <row r="78" spans="1:9" ht="15.75">
      <c r="A78" s="21" t="s">
        <v>24</v>
      </c>
      <c r="B78" s="22"/>
      <c r="C78" s="256" t="s">
        <v>123</v>
      </c>
      <c r="D78" s="12" t="s">
        <v>25</v>
      </c>
      <c r="E78" s="12"/>
      <c r="F78" s="12"/>
      <c r="G78" s="12"/>
      <c r="H78" s="19"/>
      <c r="I78" s="181">
        <f>I79</f>
        <v>95</v>
      </c>
    </row>
    <row r="79" spans="1:9" ht="15.75">
      <c r="A79" s="23" t="s">
        <v>170</v>
      </c>
      <c r="B79" s="24"/>
      <c r="C79" s="244" t="s">
        <v>123</v>
      </c>
      <c r="D79" s="5" t="s">
        <v>25</v>
      </c>
      <c r="E79" s="5" t="s">
        <v>145</v>
      </c>
      <c r="F79" s="5"/>
      <c r="G79" s="5"/>
      <c r="H79" s="4"/>
      <c r="I79" s="172">
        <f>I80</f>
        <v>95</v>
      </c>
    </row>
    <row r="80" spans="1:9" ht="15.75">
      <c r="A80" s="23" t="s">
        <v>171</v>
      </c>
      <c r="B80" s="24"/>
      <c r="C80" s="244" t="s">
        <v>123</v>
      </c>
      <c r="D80" s="5" t="s">
        <v>25</v>
      </c>
      <c r="E80" s="5" t="s">
        <v>145</v>
      </c>
      <c r="F80" s="5" t="s">
        <v>172</v>
      </c>
      <c r="G80" s="5"/>
      <c r="H80" s="4"/>
      <c r="I80" s="172">
        <f>I81</f>
        <v>95</v>
      </c>
    </row>
    <row r="81" spans="1:9" ht="16.5" thickBot="1">
      <c r="A81" s="25" t="s">
        <v>173</v>
      </c>
      <c r="B81" s="8"/>
      <c r="C81" s="244" t="s">
        <v>123</v>
      </c>
      <c r="D81" s="5" t="s">
        <v>25</v>
      </c>
      <c r="E81" s="5" t="s">
        <v>145</v>
      </c>
      <c r="F81" s="5" t="s">
        <v>172</v>
      </c>
      <c r="G81" s="5" t="s">
        <v>68</v>
      </c>
      <c r="H81" s="4">
        <v>197</v>
      </c>
      <c r="I81" s="172">
        <v>95</v>
      </c>
    </row>
    <row r="82" spans="1:9" ht="15.75">
      <c r="A82" s="70" t="s">
        <v>151</v>
      </c>
      <c r="B82" s="71"/>
      <c r="C82" s="252"/>
      <c r="D82" s="72"/>
      <c r="E82" s="72"/>
      <c r="F82" s="72"/>
      <c r="G82" s="72"/>
      <c r="H82" s="84"/>
      <c r="I82" s="220"/>
    </row>
    <row r="83" spans="1:9" ht="16.5" thickBot="1">
      <c r="A83" s="76" t="s">
        <v>152</v>
      </c>
      <c r="B83" s="77"/>
      <c r="C83" s="253" t="s">
        <v>153</v>
      </c>
      <c r="D83" s="78"/>
      <c r="E83" s="78"/>
      <c r="F83" s="78"/>
      <c r="G83" s="78"/>
      <c r="H83" s="85"/>
      <c r="I83" s="221">
        <f>I84</f>
        <v>17</v>
      </c>
    </row>
    <row r="84" spans="1:9" ht="15.75">
      <c r="A84" s="67" t="s">
        <v>24</v>
      </c>
      <c r="B84" s="68"/>
      <c r="C84" s="256" t="s">
        <v>153</v>
      </c>
      <c r="D84" s="12" t="s">
        <v>25</v>
      </c>
      <c r="E84" s="12"/>
      <c r="F84" s="12"/>
      <c r="G84" s="12"/>
      <c r="H84" s="19"/>
      <c r="I84" s="181">
        <f>I85</f>
        <v>17</v>
      </c>
    </row>
    <row r="85" spans="1:9" ht="15.75">
      <c r="A85" s="25" t="s">
        <v>170</v>
      </c>
      <c r="B85" s="8"/>
      <c r="C85" s="244" t="s">
        <v>153</v>
      </c>
      <c r="D85" s="5" t="s">
        <v>25</v>
      </c>
      <c r="E85" s="5" t="s">
        <v>145</v>
      </c>
      <c r="F85" s="5"/>
      <c r="G85" s="5"/>
      <c r="H85" s="4"/>
      <c r="I85" s="172">
        <f>I86</f>
        <v>17</v>
      </c>
    </row>
    <row r="86" spans="1:9" ht="15.75">
      <c r="A86" s="25" t="s">
        <v>171</v>
      </c>
      <c r="B86" s="8"/>
      <c r="C86" s="244" t="s">
        <v>153</v>
      </c>
      <c r="D86" s="5" t="s">
        <v>25</v>
      </c>
      <c r="E86" s="5" t="s">
        <v>145</v>
      </c>
      <c r="F86" s="5" t="s">
        <v>172</v>
      </c>
      <c r="G86" s="5"/>
      <c r="H86" s="4"/>
      <c r="I86" s="172">
        <f>I87</f>
        <v>17</v>
      </c>
    </row>
    <row r="87" spans="1:9" ht="16.5" thickBot="1">
      <c r="A87" s="25" t="s">
        <v>173</v>
      </c>
      <c r="B87" s="8"/>
      <c r="C87" s="250" t="s">
        <v>153</v>
      </c>
      <c r="D87" s="10" t="s">
        <v>25</v>
      </c>
      <c r="E87" s="10" t="s">
        <v>145</v>
      </c>
      <c r="F87" s="10" t="s">
        <v>172</v>
      </c>
      <c r="G87" s="10"/>
      <c r="H87" s="7">
        <v>197</v>
      </c>
      <c r="I87" s="175">
        <v>17</v>
      </c>
    </row>
    <row r="88" spans="1:9" ht="15.75">
      <c r="A88" s="70" t="s">
        <v>94</v>
      </c>
      <c r="B88" s="71"/>
      <c r="C88" s="252"/>
      <c r="D88" s="72"/>
      <c r="E88" s="72"/>
      <c r="F88" s="72"/>
      <c r="G88" s="74"/>
      <c r="H88" s="75"/>
      <c r="I88" s="178"/>
    </row>
    <row r="89" spans="1:9" ht="16.5" thickBot="1">
      <c r="A89" s="76" t="s">
        <v>95</v>
      </c>
      <c r="B89" s="77"/>
      <c r="C89" s="253" t="s">
        <v>1</v>
      </c>
      <c r="D89" s="78"/>
      <c r="E89" s="78"/>
      <c r="F89" s="78"/>
      <c r="G89" s="80"/>
      <c r="H89" s="81"/>
      <c r="I89" s="179">
        <f>I91</f>
        <v>-43</v>
      </c>
    </row>
    <row r="90" spans="1:9" ht="15.75">
      <c r="A90" s="65" t="s">
        <v>19</v>
      </c>
      <c r="B90" s="89"/>
      <c r="C90" s="254"/>
      <c r="D90" s="30"/>
      <c r="E90" s="30"/>
      <c r="F90" s="30"/>
      <c r="G90" s="64"/>
      <c r="H90" s="66"/>
      <c r="I90" s="177"/>
    </row>
    <row r="91" spans="1:9" ht="15.75">
      <c r="A91" s="27" t="s">
        <v>20</v>
      </c>
      <c r="B91" s="35"/>
      <c r="C91" s="245" t="s">
        <v>1</v>
      </c>
      <c r="D91" s="31" t="s">
        <v>21</v>
      </c>
      <c r="E91" s="31"/>
      <c r="F91" s="31"/>
      <c r="G91" s="58"/>
      <c r="H91" s="34"/>
      <c r="I91" s="173">
        <f>I92</f>
        <v>-43</v>
      </c>
    </row>
    <row r="92" spans="1:9" ht="15.75">
      <c r="A92" s="23" t="s">
        <v>22</v>
      </c>
      <c r="B92" s="24"/>
      <c r="C92" s="244" t="s">
        <v>1</v>
      </c>
      <c r="D92" s="5" t="s">
        <v>21</v>
      </c>
      <c r="E92" s="5" t="s">
        <v>23</v>
      </c>
      <c r="F92" s="5"/>
      <c r="G92" s="47"/>
      <c r="H92" s="4"/>
      <c r="I92" s="173">
        <f>I93</f>
        <v>-43</v>
      </c>
    </row>
    <row r="93" spans="1:9" ht="15.75">
      <c r="A93" s="23" t="s">
        <v>62</v>
      </c>
      <c r="B93" s="24"/>
      <c r="C93" s="244" t="s">
        <v>1</v>
      </c>
      <c r="D93" s="5" t="s">
        <v>21</v>
      </c>
      <c r="E93" s="5" t="s">
        <v>23</v>
      </c>
      <c r="F93" s="5" t="s">
        <v>63</v>
      </c>
      <c r="G93" s="47"/>
      <c r="H93" s="4"/>
      <c r="I93" s="173">
        <f>I95</f>
        <v>-43</v>
      </c>
    </row>
    <row r="94" spans="1:9" ht="15.75">
      <c r="A94" s="23" t="s">
        <v>65</v>
      </c>
      <c r="B94" s="24"/>
      <c r="C94" s="256"/>
      <c r="D94" s="12"/>
      <c r="E94" s="12"/>
      <c r="F94" s="12"/>
      <c r="G94" s="49"/>
      <c r="H94" s="4"/>
      <c r="I94" s="172"/>
    </row>
    <row r="95" spans="1:9" ht="16.5" thickBot="1">
      <c r="A95" s="23" t="s">
        <v>64</v>
      </c>
      <c r="B95" s="24"/>
      <c r="C95" s="244" t="s">
        <v>1</v>
      </c>
      <c r="D95" s="5" t="s">
        <v>21</v>
      </c>
      <c r="E95" s="5" t="s">
        <v>23</v>
      </c>
      <c r="F95" s="5" t="s">
        <v>63</v>
      </c>
      <c r="G95" s="5"/>
      <c r="H95" s="4">
        <v>239</v>
      </c>
      <c r="I95" s="172">
        <v>-43</v>
      </c>
    </row>
    <row r="96" spans="1:9" ht="16.5" thickBot="1">
      <c r="A96" s="121" t="s">
        <v>174</v>
      </c>
      <c r="B96" s="122"/>
      <c r="C96" s="242" t="s">
        <v>2</v>
      </c>
      <c r="D96" s="61"/>
      <c r="E96" s="61"/>
      <c r="F96" s="61"/>
      <c r="G96" s="61"/>
      <c r="H96" s="87"/>
      <c r="I96" s="209">
        <f>I97</f>
        <v>114765</v>
      </c>
    </row>
    <row r="97" spans="1:9" ht="15.75">
      <c r="A97" s="21" t="s">
        <v>24</v>
      </c>
      <c r="B97" s="22"/>
      <c r="C97" s="256" t="s">
        <v>2</v>
      </c>
      <c r="D97" s="12" t="s">
        <v>25</v>
      </c>
      <c r="E97" s="12"/>
      <c r="F97" s="12"/>
      <c r="G97" s="12"/>
      <c r="H97" s="19"/>
      <c r="I97" s="181">
        <f>I98</f>
        <v>114765</v>
      </c>
    </row>
    <row r="98" spans="1:9" ht="15.75">
      <c r="A98" s="23" t="s">
        <v>3</v>
      </c>
      <c r="B98" s="24"/>
      <c r="C98" s="244" t="s">
        <v>2</v>
      </c>
      <c r="D98" s="5" t="s">
        <v>25</v>
      </c>
      <c r="E98" s="5" t="s">
        <v>29</v>
      </c>
      <c r="F98" s="5"/>
      <c r="G98" s="5"/>
      <c r="H98" s="4"/>
      <c r="I98" s="172">
        <f>I99</f>
        <v>114765</v>
      </c>
    </row>
    <row r="99" spans="1:9" ht="15.75">
      <c r="A99" s="23" t="s">
        <v>69</v>
      </c>
      <c r="B99" s="24"/>
      <c r="C99" s="244" t="s">
        <v>2</v>
      </c>
      <c r="D99" s="5" t="s">
        <v>25</v>
      </c>
      <c r="E99" s="5" t="s">
        <v>29</v>
      </c>
      <c r="F99" s="5" t="s">
        <v>138</v>
      </c>
      <c r="G99" s="5"/>
      <c r="H99" s="4"/>
      <c r="I99" s="172">
        <f>I100</f>
        <v>114765</v>
      </c>
    </row>
    <row r="100" spans="1:9" ht="16.5" thickBot="1">
      <c r="A100" s="23" t="s">
        <v>173</v>
      </c>
      <c r="B100" s="24"/>
      <c r="C100" s="244" t="s">
        <v>2</v>
      </c>
      <c r="D100" s="5" t="s">
        <v>25</v>
      </c>
      <c r="E100" s="5" t="s">
        <v>29</v>
      </c>
      <c r="F100" s="5" t="s">
        <v>138</v>
      </c>
      <c r="G100" s="5"/>
      <c r="H100" s="4">
        <v>197</v>
      </c>
      <c r="I100" s="172">
        <v>114765</v>
      </c>
    </row>
    <row r="101" spans="1:9" ht="16.5" thickBot="1">
      <c r="A101" s="121" t="s">
        <v>96</v>
      </c>
      <c r="B101" s="122"/>
      <c r="C101" s="242" t="s">
        <v>97</v>
      </c>
      <c r="D101" s="61"/>
      <c r="E101" s="61"/>
      <c r="F101" s="61"/>
      <c r="G101" s="61"/>
      <c r="H101" s="15"/>
      <c r="I101" s="176">
        <f>I102</f>
        <v>-1000</v>
      </c>
    </row>
    <row r="102" spans="1:9" ht="15.75">
      <c r="A102" s="23" t="s">
        <v>43</v>
      </c>
      <c r="B102" s="24"/>
      <c r="C102" s="244" t="s">
        <v>97</v>
      </c>
      <c r="D102" s="5" t="s">
        <v>44</v>
      </c>
      <c r="E102" s="5"/>
      <c r="F102" s="5"/>
      <c r="G102" s="5"/>
      <c r="H102" s="4"/>
      <c r="I102" s="172">
        <f>I103</f>
        <v>-1000</v>
      </c>
    </row>
    <row r="103" spans="1:9" ht="15.75">
      <c r="A103" s="23" t="s">
        <v>53</v>
      </c>
      <c r="B103" s="24"/>
      <c r="C103" s="244" t="s">
        <v>97</v>
      </c>
      <c r="D103" s="5" t="s">
        <v>44</v>
      </c>
      <c r="E103" s="5" t="s">
        <v>54</v>
      </c>
      <c r="F103" s="5"/>
      <c r="G103" s="5"/>
      <c r="H103" s="4"/>
      <c r="I103" s="172">
        <f>I104</f>
        <v>-1000</v>
      </c>
    </row>
    <row r="104" spans="1:9" ht="15.75">
      <c r="A104" s="23" t="s">
        <v>98</v>
      </c>
      <c r="B104" s="24"/>
      <c r="C104" s="244" t="s">
        <v>97</v>
      </c>
      <c r="D104" s="5" t="s">
        <v>44</v>
      </c>
      <c r="E104" s="5" t="s">
        <v>54</v>
      </c>
      <c r="F104" s="5" t="s">
        <v>99</v>
      </c>
      <c r="G104" s="5"/>
      <c r="H104" s="4"/>
      <c r="I104" s="172">
        <f>I105</f>
        <v>-1000</v>
      </c>
    </row>
    <row r="105" spans="1:9" ht="16.5" thickBot="1">
      <c r="A105" s="25" t="s">
        <v>100</v>
      </c>
      <c r="B105" s="8"/>
      <c r="C105" s="250" t="s">
        <v>97</v>
      </c>
      <c r="D105" s="10" t="s">
        <v>44</v>
      </c>
      <c r="E105" s="10" t="s">
        <v>54</v>
      </c>
      <c r="F105" s="10" t="s">
        <v>99</v>
      </c>
      <c r="G105" s="10"/>
      <c r="H105" s="7">
        <v>214</v>
      </c>
      <c r="I105" s="175">
        <v>-1000</v>
      </c>
    </row>
    <row r="106" spans="1:9" ht="16.5" thickBot="1">
      <c r="A106" s="59" t="s">
        <v>132</v>
      </c>
      <c r="B106" s="60"/>
      <c r="C106" s="242" t="s">
        <v>124</v>
      </c>
      <c r="D106" s="61"/>
      <c r="E106" s="61"/>
      <c r="F106" s="61"/>
      <c r="G106" s="61"/>
      <c r="H106" s="87"/>
      <c r="I106" s="209">
        <f>I107</f>
        <v>1</v>
      </c>
    </row>
    <row r="107" spans="1:9" ht="15.75">
      <c r="A107" s="21" t="s">
        <v>24</v>
      </c>
      <c r="B107" s="22"/>
      <c r="C107" s="256" t="s">
        <v>124</v>
      </c>
      <c r="D107" s="12" t="s">
        <v>25</v>
      </c>
      <c r="E107" s="12"/>
      <c r="F107" s="12"/>
      <c r="G107" s="12"/>
      <c r="H107" s="19"/>
      <c r="I107" s="181">
        <f>I108</f>
        <v>1</v>
      </c>
    </row>
    <row r="108" spans="1:9" ht="15.75">
      <c r="A108" s="23" t="s">
        <v>170</v>
      </c>
      <c r="B108" s="24"/>
      <c r="C108" s="244" t="s">
        <v>124</v>
      </c>
      <c r="D108" s="5" t="s">
        <v>25</v>
      </c>
      <c r="E108" s="5" t="s">
        <v>145</v>
      </c>
      <c r="F108" s="5"/>
      <c r="G108" s="5"/>
      <c r="H108" s="4"/>
      <c r="I108" s="172">
        <f>I109</f>
        <v>1</v>
      </c>
    </row>
    <row r="109" spans="1:9" ht="15.75">
      <c r="A109" s="23" t="s">
        <v>171</v>
      </c>
      <c r="B109" s="24"/>
      <c r="C109" s="244" t="s">
        <v>124</v>
      </c>
      <c r="D109" s="5" t="s">
        <v>25</v>
      </c>
      <c r="E109" s="5" t="s">
        <v>145</v>
      </c>
      <c r="F109" s="5" t="s">
        <v>172</v>
      </c>
      <c r="G109" s="5"/>
      <c r="H109" s="4"/>
      <c r="I109" s="172">
        <f>I110</f>
        <v>1</v>
      </c>
    </row>
    <row r="110" spans="1:9" ht="16.5" thickBot="1">
      <c r="A110" s="25" t="s">
        <v>173</v>
      </c>
      <c r="B110" s="8"/>
      <c r="C110" s="250" t="s">
        <v>124</v>
      </c>
      <c r="D110" s="10" t="s">
        <v>25</v>
      </c>
      <c r="E110" s="10" t="s">
        <v>145</v>
      </c>
      <c r="F110" s="10" t="s">
        <v>172</v>
      </c>
      <c r="G110" s="10" t="s">
        <v>68</v>
      </c>
      <c r="H110" s="7">
        <v>197</v>
      </c>
      <c r="I110" s="175">
        <v>1</v>
      </c>
    </row>
    <row r="111" spans="1:9" ht="16.5" thickBot="1">
      <c r="A111" s="59" t="s">
        <v>125</v>
      </c>
      <c r="B111" s="60"/>
      <c r="C111" s="242" t="s">
        <v>126</v>
      </c>
      <c r="D111" s="61"/>
      <c r="E111" s="61"/>
      <c r="F111" s="61"/>
      <c r="G111" s="61"/>
      <c r="H111" s="87"/>
      <c r="I111" s="209">
        <f>I112</f>
        <v>-24.5</v>
      </c>
    </row>
    <row r="112" spans="1:9" ht="15.75">
      <c r="A112" s="21" t="s">
        <v>24</v>
      </c>
      <c r="B112" s="22"/>
      <c r="C112" s="256" t="s">
        <v>126</v>
      </c>
      <c r="D112" s="12" t="s">
        <v>25</v>
      </c>
      <c r="E112" s="12"/>
      <c r="F112" s="12"/>
      <c r="G112" s="12"/>
      <c r="H112" s="19"/>
      <c r="I112" s="181">
        <f>I113</f>
        <v>-24.5</v>
      </c>
    </row>
    <row r="113" spans="1:9" ht="15.75">
      <c r="A113" s="23" t="s">
        <v>170</v>
      </c>
      <c r="B113" s="24"/>
      <c r="C113" s="244" t="s">
        <v>126</v>
      </c>
      <c r="D113" s="5" t="s">
        <v>25</v>
      </c>
      <c r="E113" s="5" t="s">
        <v>145</v>
      </c>
      <c r="F113" s="5"/>
      <c r="G113" s="5"/>
      <c r="H113" s="4"/>
      <c r="I113" s="172">
        <f>I114</f>
        <v>-24.5</v>
      </c>
    </row>
    <row r="114" spans="1:9" ht="15.75">
      <c r="A114" s="23" t="s">
        <v>171</v>
      </c>
      <c r="B114" s="24"/>
      <c r="C114" s="244" t="s">
        <v>126</v>
      </c>
      <c r="D114" s="5" t="s">
        <v>25</v>
      </c>
      <c r="E114" s="5" t="s">
        <v>145</v>
      </c>
      <c r="F114" s="5" t="s">
        <v>172</v>
      </c>
      <c r="G114" s="5"/>
      <c r="H114" s="4"/>
      <c r="I114" s="172">
        <f>I115</f>
        <v>-24.5</v>
      </c>
    </row>
    <row r="115" spans="1:9" ht="16.5" thickBot="1">
      <c r="A115" s="25" t="s">
        <v>173</v>
      </c>
      <c r="B115" s="8"/>
      <c r="C115" s="250" t="s">
        <v>126</v>
      </c>
      <c r="D115" s="10" t="s">
        <v>25</v>
      </c>
      <c r="E115" s="10" t="s">
        <v>145</v>
      </c>
      <c r="F115" s="10" t="s">
        <v>172</v>
      </c>
      <c r="G115" s="10" t="s">
        <v>68</v>
      </c>
      <c r="H115" s="7">
        <v>197</v>
      </c>
      <c r="I115" s="175">
        <v>-24.5</v>
      </c>
    </row>
    <row r="116" spans="1:9" ht="16.5" thickBot="1">
      <c r="A116" s="59" t="s">
        <v>127</v>
      </c>
      <c r="B116" s="60"/>
      <c r="C116" s="242" t="s">
        <v>128</v>
      </c>
      <c r="D116" s="61"/>
      <c r="E116" s="61"/>
      <c r="F116" s="61"/>
      <c r="G116" s="61"/>
      <c r="H116" s="87"/>
      <c r="I116" s="209">
        <f>I117</f>
        <v>-3</v>
      </c>
    </row>
    <row r="117" spans="1:9" ht="15.75">
      <c r="A117" s="21" t="s">
        <v>24</v>
      </c>
      <c r="B117" s="22"/>
      <c r="C117" s="256" t="s">
        <v>128</v>
      </c>
      <c r="D117" s="12" t="s">
        <v>25</v>
      </c>
      <c r="E117" s="12"/>
      <c r="F117" s="12"/>
      <c r="G117" s="12"/>
      <c r="H117" s="19"/>
      <c r="I117" s="181">
        <f>I118</f>
        <v>-3</v>
      </c>
    </row>
    <row r="118" spans="1:9" ht="15.75">
      <c r="A118" s="23" t="s">
        <v>170</v>
      </c>
      <c r="B118" s="24"/>
      <c r="C118" s="244" t="s">
        <v>128</v>
      </c>
      <c r="D118" s="5" t="s">
        <v>25</v>
      </c>
      <c r="E118" s="5" t="s">
        <v>145</v>
      </c>
      <c r="F118" s="5"/>
      <c r="G118" s="5"/>
      <c r="H118" s="4"/>
      <c r="I118" s="172">
        <f>I119</f>
        <v>-3</v>
      </c>
    </row>
    <row r="119" spans="1:9" ht="15.75">
      <c r="A119" s="23" t="s">
        <v>171</v>
      </c>
      <c r="B119" s="24"/>
      <c r="C119" s="244" t="s">
        <v>128</v>
      </c>
      <c r="D119" s="5" t="s">
        <v>25</v>
      </c>
      <c r="E119" s="5" t="s">
        <v>145</v>
      </c>
      <c r="F119" s="5" t="s">
        <v>172</v>
      </c>
      <c r="G119" s="5"/>
      <c r="H119" s="4"/>
      <c r="I119" s="172">
        <f>I120</f>
        <v>-3</v>
      </c>
    </row>
    <row r="120" spans="1:9" ht="16.5" thickBot="1">
      <c r="A120" s="25" t="s">
        <v>173</v>
      </c>
      <c r="B120" s="8"/>
      <c r="C120" s="250" t="s">
        <v>128</v>
      </c>
      <c r="D120" s="10" t="s">
        <v>25</v>
      </c>
      <c r="E120" s="10" t="s">
        <v>145</v>
      </c>
      <c r="F120" s="10" t="s">
        <v>172</v>
      </c>
      <c r="G120" s="10" t="s">
        <v>68</v>
      </c>
      <c r="H120" s="7">
        <v>197</v>
      </c>
      <c r="I120" s="175">
        <v>-3</v>
      </c>
    </row>
    <row r="121" spans="1:9" ht="16.5" thickBot="1">
      <c r="A121" s="59" t="s">
        <v>133</v>
      </c>
      <c r="B121" s="60"/>
      <c r="C121" s="242" t="s">
        <v>129</v>
      </c>
      <c r="D121" s="61"/>
      <c r="E121" s="61"/>
      <c r="F121" s="61"/>
      <c r="G121" s="61"/>
      <c r="H121" s="87"/>
      <c r="I121" s="209">
        <f>I122</f>
        <v>-25</v>
      </c>
    </row>
    <row r="122" spans="1:9" ht="15.75">
      <c r="A122" s="21" t="s">
        <v>24</v>
      </c>
      <c r="B122" s="22"/>
      <c r="C122" s="256" t="s">
        <v>129</v>
      </c>
      <c r="D122" s="12" t="s">
        <v>25</v>
      </c>
      <c r="E122" s="12"/>
      <c r="F122" s="12"/>
      <c r="G122" s="12"/>
      <c r="H122" s="19"/>
      <c r="I122" s="181">
        <f>I123</f>
        <v>-25</v>
      </c>
    </row>
    <row r="123" spans="1:9" ht="15.75">
      <c r="A123" s="23" t="s">
        <v>170</v>
      </c>
      <c r="B123" s="24"/>
      <c r="C123" s="244" t="s">
        <v>129</v>
      </c>
      <c r="D123" s="5" t="s">
        <v>25</v>
      </c>
      <c r="E123" s="5" t="s">
        <v>145</v>
      </c>
      <c r="F123" s="5"/>
      <c r="G123" s="5"/>
      <c r="H123" s="4"/>
      <c r="I123" s="172">
        <f>I124</f>
        <v>-25</v>
      </c>
    </row>
    <row r="124" spans="1:9" ht="15.75">
      <c r="A124" s="23" t="s">
        <v>171</v>
      </c>
      <c r="B124" s="24"/>
      <c r="C124" s="244" t="s">
        <v>129</v>
      </c>
      <c r="D124" s="5" t="s">
        <v>25</v>
      </c>
      <c r="E124" s="5" t="s">
        <v>145</v>
      </c>
      <c r="F124" s="5" t="s">
        <v>172</v>
      </c>
      <c r="G124" s="5"/>
      <c r="H124" s="4"/>
      <c r="I124" s="172">
        <f>I125</f>
        <v>-25</v>
      </c>
    </row>
    <row r="125" spans="1:9" ht="16.5" thickBot="1">
      <c r="A125" s="25" t="s">
        <v>173</v>
      </c>
      <c r="B125" s="8"/>
      <c r="C125" s="250" t="s">
        <v>129</v>
      </c>
      <c r="D125" s="10" t="s">
        <v>25</v>
      </c>
      <c r="E125" s="10" t="s">
        <v>145</v>
      </c>
      <c r="F125" s="10" t="s">
        <v>172</v>
      </c>
      <c r="G125" s="10" t="s">
        <v>68</v>
      </c>
      <c r="H125" s="7">
        <v>197</v>
      </c>
      <c r="I125" s="175">
        <v>-25</v>
      </c>
    </row>
    <row r="126" spans="1:9" ht="16.5" thickBot="1">
      <c r="A126" s="59" t="s">
        <v>130</v>
      </c>
      <c r="B126" s="60"/>
      <c r="C126" s="242" t="s">
        <v>131</v>
      </c>
      <c r="D126" s="61"/>
      <c r="E126" s="61"/>
      <c r="F126" s="61"/>
      <c r="G126" s="61"/>
      <c r="H126" s="87"/>
      <c r="I126" s="209">
        <f>I127</f>
        <v>-20</v>
      </c>
    </row>
    <row r="127" spans="1:9" ht="15.75">
      <c r="A127" s="21" t="s">
        <v>24</v>
      </c>
      <c r="B127" s="22"/>
      <c r="C127" s="256" t="s">
        <v>131</v>
      </c>
      <c r="D127" s="12" t="s">
        <v>25</v>
      </c>
      <c r="E127" s="12"/>
      <c r="F127" s="12"/>
      <c r="G127" s="12"/>
      <c r="H127" s="19"/>
      <c r="I127" s="181">
        <f>I128</f>
        <v>-20</v>
      </c>
    </row>
    <row r="128" spans="1:9" ht="15.75">
      <c r="A128" s="23" t="s">
        <v>170</v>
      </c>
      <c r="B128" s="24"/>
      <c r="C128" s="244" t="s">
        <v>131</v>
      </c>
      <c r="D128" s="5" t="s">
        <v>25</v>
      </c>
      <c r="E128" s="5" t="s">
        <v>145</v>
      </c>
      <c r="F128" s="5"/>
      <c r="G128" s="5"/>
      <c r="H128" s="4"/>
      <c r="I128" s="172">
        <f>I129</f>
        <v>-20</v>
      </c>
    </row>
    <row r="129" spans="1:9" ht="15.75">
      <c r="A129" s="23" t="s">
        <v>171</v>
      </c>
      <c r="B129" s="24"/>
      <c r="C129" s="244" t="s">
        <v>131</v>
      </c>
      <c r="D129" s="5" t="s">
        <v>25</v>
      </c>
      <c r="E129" s="5" t="s">
        <v>145</v>
      </c>
      <c r="F129" s="5" t="s">
        <v>172</v>
      </c>
      <c r="G129" s="5"/>
      <c r="H129" s="4"/>
      <c r="I129" s="172">
        <f>I130</f>
        <v>-20</v>
      </c>
    </row>
    <row r="130" spans="1:9" ht="16.5" thickBot="1">
      <c r="A130" s="25" t="s">
        <v>173</v>
      </c>
      <c r="B130" s="8"/>
      <c r="C130" s="250" t="s">
        <v>131</v>
      </c>
      <c r="D130" s="10" t="s">
        <v>25</v>
      </c>
      <c r="E130" s="10" t="s">
        <v>145</v>
      </c>
      <c r="F130" s="10" t="s">
        <v>172</v>
      </c>
      <c r="G130" s="10" t="s">
        <v>68</v>
      </c>
      <c r="H130" s="7">
        <v>197</v>
      </c>
      <c r="I130" s="175">
        <v>-20</v>
      </c>
    </row>
    <row r="131" spans="1:9" ht="16.5" thickBot="1">
      <c r="A131" s="59" t="s">
        <v>141</v>
      </c>
      <c r="B131" s="60"/>
      <c r="C131" s="242" t="s">
        <v>142</v>
      </c>
      <c r="D131" s="61"/>
      <c r="E131" s="61"/>
      <c r="F131" s="61"/>
      <c r="G131" s="61"/>
      <c r="H131" s="87"/>
      <c r="I131" s="209">
        <f>I132</f>
        <v>1</v>
      </c>
    </row>
    <row r="132" spans="1:9" ht="15.75">
      <c r="A132" s="21" t="s">
        <v>4</v>
      </c>
      <c r="B132" s="22"/>
      <c r="C132" s="256" t="s">
        <v>142</v>
      </c>
      <c r="D132" s="12" t="s">
        <v>48</v>
      </c>
      <c r="E132" s="12"/>
      <c r="F132" s="12"/>
      <c r="G132" s="12"/>
      <c r="H132" s="19"/>
      <c r="I132" s="181">
        <f>I133</f>
        <v>1</v>
      </c>
    </row>
    <row r="133" spans="1:9" ht="15.75">
      <c r="A133" s="23" t="s">
        <v>49</v>
      </c>
      <c r="B133" s="24"/>
      <c r="C133" s="244" t="s">
        <v>142</v>
      </c>
      <c r="D133" s="5" t="s">
        <v>48</v>
      </c>
      <c r="E133" s="5" t="s">
        <v>50</v>
      </c>
      <c r="F133" s="5"/>
      <c r="G133" s="5"/>
      <c r="H133" s="4"/>
      <c r="I133" s="172">
        <f>I134</f>
        <v>1</v>
      </c>
    </row>
    <row r="134" spans="1:9" ht="15.75">
      <c r="A134" s="23" t="s">
        <v>85</v>
      </c>
      <c r="B134" s="24"/>
      <c r="C134" s="244" t="s">
        <v>142</v>
      </c>
      <c r="D134" s="5" t="s">
        <v>48</v>
      </c>
      <c r="E134" s="5" t="s">
        <v>50</v>
      </c>
      <c r="F134" s="5" t="s">
        <v>71</v>
      </c>
      <c r="G134" s="5"/>
      <c r="H134" s="4"/>
      <c r="I134" s="172">
        <f>I135</f>
        <v>1</v>
      </c>
    </row>
    <row r="135" spans="1:9" ht="16.5" thickBot="1">
      <c r="A135" s="25" t="s">
        <v>31</v>
      </c>
      <c r="B135" s="8"/>
      <c r="C135" s="250" t="s">
        <v>142</v>
      </c>
      <c r="D135" s="10" t="s">
        <v>48</v>
      </c>
      <c r="E135" s="10" t="s">
        <v>50</v>
      </c>
      <c r="F135" s="10" t="s">
        <v>71</v>
      </c>
      <c r="G135" s="10" t="s">
        <v>9</v>
      </c>
      <c r="H135" s="7">
        <v>327</v>
      </c>
      <c r="I135" s="175">
        <v>1</v>
      </c>
    </row>
    <row r="136" spans="1:9" ht="15.75">
      <c r="A136" s="218" t="s">
        <v>147</v>
      </c>
      <c r="B136" s="71"/>
      <c r="C136" s="252"/>
      <c r="D136" s="72"/>
      <c r="E136" s="72"/>
      <c r="F136" s="72"/>
      <c r="G136" s="72"/>
      <c r="H136" s="84"/>
      <c r="I136" s="220"/>
    </row>
    <row r="137" spans="1:9" ht="16.5" thickBot="1">
      <c r="A137" s="219" t="s">
        <v>148</v>
      </c>
      <c r="B137" s="77"/>
      <c r="C137" s="253" t="s">
        <v>61</v>
      </c>
      <c r="D137" s="78"/>
      <c r="E137" s="78"/>
      <c r="F137" s="78"/>
      <c r="G137" s="78"/>
      <c r="H137" s="85"/>
      <c r="I137" s="221">
        <f>I138</f>
        <v>1534</v>
      </c>
    </row>
    <row r="138" spans="1:9" ht="15.75">
      <c r="A138" s="21" t="s">
        <v>24</v>
      </c>
      <c r="B138" s="22"/>
      <c r="C138" s="256" t="s">
        <v>61</v>
      </c>
      <c r="D138" s="12" t="s">
        <v>25</v>
      </c>
      <c r="E138" s="12"/>
      <c r="F138" s="12"/>
      <c r="G138" s="12"/>
      <c r="H138" s="19"/>
      <c r="I138" s="181">
        <f>I139</f>
        <v>1534</v>
      </c>
    </row>
    <row r="139" spans="1:9" ht="15.75">
      <c r="A139" s="23" t="s">
        <v>170</v>
      </c>
      <c r="B139" s="24"/>
      <c r="C139" s="244" t="s">
        <v>61</v>
      </c>
      <c r="D139" s="5" t="s">
        <v>25</v>
      </c>
      <c r="E139" s="5" t="s">
        <v>145</v>
      </c>
      <c r="F139" s="5"/>
      <c r="G139" s="5"/>
      <c r="H139" s="4"/>
      <c r="I139" s="172">
        <f>I140</f>
        <v>1534</v>
      </c>
    </row>
    <row r="140" spans="1:9" ht="15.75">
      <c r="A140" s="23" t="s">
        <v>171</v>
      </c>
      <c r="B140" s="24"/>
      <c r="C140" s="244" t="s">
        <v>61</v>
      </c>
      <c r="D140" s="5" t="s">
        <v>25</v>
      </c>
      <c r="E140" s="5" t="s">
        <v>145</v>
      </c>
      <c r="F140" s="5" t="s">
        <v>172</v>
      </c>
      <c r="G140" s="5"/>
      <c r="H140" s="4"/>
      <c r="I140" s="172">
        <f>I141</f>
        <v>1534</v>
      </c>
    </row>
    <row r="141" spans="1:9" ht="16.5" thickBot="1">
      <c r="A141" s="25" t="s">
        <v>173</v>
      </c>
      <c r="B141" s="8"/>
      <c r="C141" s="250" t="s">
        <v>61</v>
      </c>
      <c r="D141" s="10" t="s">
        <v>25</v>
      </c>
      <c r="E141" s="10" t="s">
        <v>145</v>
      </c>
      <c r="F141" s="10" t="s">
        <v>172</v>
      </c>
      <c r="G141" s="10"/>
      <c r="H141" s="7">
        <v>197</v>
      </c>
      <c r="I141" s="175">
        <v>1534</v>
      </c>
    </row>
    <row r="142" spans="1:9" ht="15.75">
      <c r="A142" s="70" t="s">
        <v>154</v>
      </c>
      <c r="B142" s="71"/>
      <c r="C142" s="252"/>
      <c r="D142" s="72"/>
      <c r="E142" s="72"/>
      <c r="F142" s="72"/>
      <c r="G142" s="72"/>
      <c r="H142" s="84"/>
      <c r="I142" s="220"/>
    </row>
    <row r="143" spans="1:9" ht="16.5" thickBot="1">
      <c r="A143" s="76" t="s">
        <v>155</v>
      </c>
      <c r="B143" s="77"/>
      <c r="C143" s="253" t="s">
        <v>156</v>
      </c>
      <c r="D143" s="78"/>
      <c r="E143" s="78"/>
      <c r="F143" s="78"/>
      <c r="G143" s="78"/>
      <c r="H143" s="85"/>
      <c r="I143" s="221">
        <f>I144</f>
        <v>4.5</v>
      </c>
    </row>
    <row r="144" spans="1:9" ht="15.75">
      <c r="A144" s="23" t="s">
        <v>24</v>
      </c>
      <c r="B144" s="22"/>
      <c r="C144" s="256" t="s">
        <v>156</v>
      </c>
      <c r="D144" s="12" t="s">
        <v>25</v>
      </c>
      <c r="E144" s="12"/>
      <c r="F144" s="12"/>
      <c r="G144" s="12"/>
      <c r="H144" s="19"/>
      <c r="I144" s="181">
        <f>I145</f>
        <v>4.5</v>
      </c>
    </row>
    <row r="145" spans="1:9" ht="15.75">
      <c r="A145" s="23" t="s">
        <v>170</v>
      </c>
      <c r="B145" s="24"/>
      <c r="C145" s="244" t="s">
        <v>156</v>
      </c>
      <c r="D145" s="5" t="s">
        <v>25</v>
      </c>
      <c r="E145" s="5" t="s">
        <v>145</v>
      </c>
      <c r="F145" s="5"/>
      <c r="G145" s="5"/>
      <c r="H145" s="4"/>
      <c r="I145" s="172">
        <f>I146</f>
        <v>4.5</v>
      </c>
    </row>
    <row r="146" spans="1:9" ht="15.75">
      <c r="A146" s="23" t="s">
        <v>171</v>
      </c>
      <c r="B146" s="24"/>
      <c r="C146" s="244" t="s">
        <v>156</v>
      </c>
      <c r="D146" s="5" t="s">
        <v>25</v>
      </c>
      <c r="E146" s="5" t="s">
        <v>145</v>
      </c>
      <c r="F146" s="5" t="s">
        <v>172</v>
      </c>
      <c r="G146" s="5"/>
      <c r="H146" s="4"/>
      <c r="I146" s="172">
        <f>I147</f>
        <v>4.5</v>
      </c>
    </row>
    <row r="147" spans="1:9" ht="16.5" thickBot="1">
      <c r="A147" s="25" t="s">
        <v>173</v>
      </c>
      <c r="B147" s="8"/>
      <c r="C147" s="250" t="s">
        <v>156</v>
      </c>
      <c r="D147" s="10" t="s">
        <v>25</v>
      </c>
      <c r="E147" s="10" t="s">
        <v>145</v>
      </c>
      <c r="F147" s="10" t="s">
        <v>172</v>
      </c>
      <c r="G147" s="10" t="s">
        <v>68</v>
      </c>
      <c r="H147" s="7">
        <v>197</v>
      </c>
      <c r="I147" s="175">
        <v>4.5</v>
      </c>
    </row>
    <row r="148" spans="1:9" ht="15.75">
      <c r="A148" s="70" t="s">
        <v>157</v>
      </c>
      <c r="B148" s="71"/>
      <c r="C148" s="252"/>
      <c r="D148" s="72"/>
      <c r="E148" s="72"/>
      <c r="F148" s="72"/>
      <c r="G148" s="72"/>
      <c r="H148" s="84"/>
      <c r="I148" s="220"/>
    </row>
    <row r="149" spans="1:9" ht="16.5" thickBot="1">
      <c r="A149" s="76" t="s">
        <v>158</v>
      </c>
      <c r="B149" s="77"/>
      <c r="C149" s="253"/>
      <c r="D149" s="78"/>
      <c r="E149" s="78"/>
      <c r="F149" s="78"/>
      <c r="G149" s="78"/>
      <c r="H149" s="85"/>
      <c r="I149" s="221">
        <f>I150</f>
        <v>1.5</v>
      </c>
    </row>
    <row r="150" spans="1:9" ht="15.75">
      <c r="A150" s="21" t="s">
        <v>24</v>
      </c>
      <c r="B150" s="22"/>
      <c r="C150" s="256" t="s">
        <v>163</v>
      </c>
      <c r="D150" s="12" t="s">
        <v>25</v>
      </c>
      <c r="E150" s="12"/>
      <c r="F150" s="12"/>
      <c r="G150" s="12"/>
      <c r="H150" s="19"/>
      <c r="I150" s="181">
        <f>I151</f>
        <v>1.5</v>
      </c>
    </row>
    <row r="151" spans="1:9" ht="15.75">
      <c r="A151" s="23" t="s">
        <v>170</v>
      </c>
      <c r="B151" s="24"/>
      <c r="C151" s="244" t="s">
        <v>163</v>
      </c>
      <c r="D151" s="5" t="s">
        <v>25</v>
      </c>
      <c r="E151" s="5" t="s">
        <v>145</v>
      </c>
      <c r="F151" s="5"/>
      <c r="G151" s="5"/>
      <c r="H151" s="4"/>
      <c r="I151" s="172">
        <f>I152</f>
        <v>1.5</v>
      </c>
    </row>
    <row r="152" spans="1:9" ht="15.75">
      <c r="A152" s="23" t="s">
        <v>171</v>
      </c>
      <c r="B152" s="24"/>
      <c r="C152" s="244" t="s">
        <v>163</v>
      </c>
      <c r="D152" s="5" t="s">
        <v>25</v>
      </c>
      <c r="E152" s="5" t="s">
        <v>145</v>
      </c>
      <c r="F152" s="5" t="s">
        <v>172</v>
      </c>
      <c r="G152" s="5"/>
      <c r="H152" s="4"/>
      <c r="I152" s="172">
        <f>I153</f>
        <v>1.5</v>
      </c>
    </row>
    <row r="153" spans="1:9" ht="16.5" thickBot="1">
      <c r="A153" s="25" t="s">
        <v>173</v>
      </c>
      <c r="B153" s="8"/>
      <c r="C153" s="250" t="s">
        <v>163</v>
      </c>
      <c r="D153" s="10" t="s">
        <v>25</v>
      </c>
      <c r="E153" s="10" t="s">
        <v>145</v>
      </c>
      <c r="F153" s="10" t="s">
        <v>172</v>
      </c>
      <c r="G153" s="10"/>
      <c r="H153" s="7">
        <v>197</v>
      </c>
      <c r="I153" s="175">
        <v>1.5</v>
      </c>
    </row>
    <row r="154" spans="1:9" ht="15.75">
      <c r="A154" s="70" t="s">
        <v>159</v>
      </c>
      <c r="B154" s="71"/>
      <c r="C154" s="252"/>
      <c r="D154" s="72"/>
      <c r="E154" s="72"/>
      <c r="F154" s="72"/>
      <c r="G154" s="72"/>
      <c r="H154" s="84"/>
      <c r="I154" s="220"/>
    </row>
    <row r="155" spans="1:9" ht="15.75">
      <c r="A155" s="230" t="s">
        <v>160</v>
      </c>
      <c r="B155" s="248"/>
      <c r="C155" s="258"/>
      <c r="D155" s="32"/>
      <c r="E155" s="32"/>
      <c r="F155" s="32"/>
      <c r="G155" s="32"/>
      <c r="H155" s="229"/>
      <c r="I155" s="231"/>
    </row>
    <row r="156" spans="1:9" ht="16.5" thickBot="1">
      <c r="A156" s="76" t="s">
        <v>161</v>
      </c>
      <c r="B156" s="77"/>
      <c r="C156" s="253" t="s">
        <v>164</v>
      </c>
      <c r="D156" s="78"/>
      <c r="E156" s="78"/>
      <c r="F156" s="78"/>
      <c r="G156" s="78"/>
      <c r="H156" s="85"/>
      <c r="I156" s="221">
        <f>I157</f>
        <v>-6</v>
      </c>
    </row>
    <row r="157" spans="1:9" ht="15.75">
      <c r="A157" s="21" t="s">
        <v>24</v>
      </c>
      <c r="B157" s="22"/>
      <c r="C157" s="256" t="s">
        <v>164</v>
      </c>
      <c r="D157" s="12" t="s">
        <v>25</v>
      </c>
      <c r="E157" s="12"/>
      <c r="F157" s="12"/>
      <c r="G157" s="12"/>
      <c r="H157" s="19"/>
      <c r="I157" s="181">
        <f>I158</f>
        <v>-6</v>
      </c>
    </row>
    <row r="158" spans="1:9" ht="15.75">
      <c r="A158" s="23" t="s">
        <v>170</v>
      </c>
      <c r="B158" s="24"/>
      <c r="C158" s="244" t="s">
        <v>164</v>
      </c>
      <c r="D158" s="5" t="s">
        <v>25</v>
      </c>
      <c r="E158" s="5" t="s">
        <v>145</v>
      </c>
      <c r="F158" s="5"/>
      <c r="G158" s="5"/>
      <c r="H158" s="4"/>
      <c r="I158" s="172">
        <f>I159</f>
        <v>-6</v>
      </c>
    </row>
    <row r="159" spans="1:9" ht="15.75">
      <c r="A159" s="23" t="s">
        <v>171</v>
      </c>
      <c r="B159" s="24"/>
      <c r="C159" s="244" t="s">
        <v>164</v>
      </c>
      <c r="D159" s="5" t="s">
        <v>25</v>
      </c>
      <c r="E159" s="5" t="s">
        <v>145</v>
      </c>
      <c r="F159" s="5" t="s">
        <v>172</v>
      </c>
      <c r="G159" s="5"/>
      <c r="H159" s="4"/>
      <c r="I159" s="172">
        <f>I160</f>
        <v>-6</v>
      </c>
    </row>
    <row r="160" spans="1:9" ht="16.5" thickBot="1">
      <c r="A160" s="25" t="s">
        <v>173</v>
      </c>
      <c r="B160" s="8"/>
      <c r="C160" s="250" t="s">
        <v>164</v>
      </c>
      <c r="D160" s="10" t="s">
        <v>25</v>
      </c>
      <c r="E160" s="10" t="s">
        <v>145</v>
      </c>
      <c r="F160" s="10" t="s">
        <v>172</v>
      </c>
      <c r="G160" s="10" t="s">
        <v>68</v>
      </c>
      <c r="H160" s="7">
        <v>197</v>
      </c>
      <c r="I160" s="175">
        <v>-6</v>
      </c>
    </row>
    <row r="161" spans="1:9" ht="16.5" thickBot="1">
      <c r="A161" s="59" t="s">
        <v>162</v>
      </c>
      <c r="B161" s="60"/>
      <c r="C161" s="242" t="s">
        <v>165</v>
      </c>
      <c r="D161" s="61"/>
      <c r="E161" s="61"/>
      <c r="F161" s="61"/>
      <c r="G161" s="61"/>
      <c r="H161" s="87"/>
      <c r="I161" s="209">
        <f>I162</f>
        <v>27</v>
      </c>
    </row>
    <row r="162" spans="1:9" ht="15.75">
      <c r="A162" s="21" t="s">
        <v>24</v>
      </c>
      <c r="B162" s="22"/>
      <c r="C162" s="256" t="s">
        <v>165</v>
      </c>
      <c r="D162" s="12" t="s">
        <v>25</v>
      </c>
      <c r="E162" s="12"/>
      <c r="F162" s="12"/>
      <c r="G162" s="12"/>
      <c r="H162" s="19"/>
      <c r="I162" s="181">
        <f>I163</f>
        <v>27</v>
      </c>
    </row>
    <row r="163" spans="1:9" ht="15.75">
      <c r="A163" s="23" t="s">
        <v>170</v>
      </c>
      <c r="B163" s="24"/>
      <c r="C163" s="244" t="s">
        <v>165</v>
      </c>
      <c r="D163" s="5" t="s">
        <v>25</v>
      </c>
      <c r="E163" s="5" t="s">
        <v>145</v>
      </c>
      <c r="F163" s="5"/>
      <c r="G163" s="5"/>
      <c r="H163" s="4"/>
      <c r="I163" s="172">
        <f>I164</f>
        <v>27</v>
      </c>
    </row>
    <row r="164" spans="1:9" ht="15.75">
      <c r="A164" s="23" t="s">
        <v>171</v>
      </c>
      <c r="B164" s="24"/>
      <c r="C164" s="244" t="s">
        <v>165</v>
      </c>
      <c r="D164" s="5" t="s">
        <v>25</v>
      </c>
      <c r="E164" s="5" t="s">
        <v>145</v>
      </c>
      <c r="F164" s="5" t="s">
        <v>172</v>
      </c>
      <c r="G164" s="5"/>
      <c r="H164" s="4"/>
      <c r="I164" s="172">
        <f>I165</f>
        <v>27</v>
      </c>
    </row>
    <row r="165" spans="1:9" ht="16.5" thickBot="1">
      <c r="A165" s="25" t="s">
        <v>173</v>
      </c>
      <c r="B165" s="8"/>
      <c r="C165" s="250" t="s">
        <v>165</v>
      </c>
      <c r="D165" s="10" t="s">
        <v>25</v>
      </c>
      <c r="E165" s="10" t="s">
        <v>145</v>
      </c>
      <c r="F165" s="10" t="s">
        <v>172</v>
      </c>
      <c r="G165" s="10"/>
      <c r="H165" s="7">
        <v>197</v>
      </c>
      <c r="I165" s="175">
        <v>27</v>
      </c>
    </row>
    <row r="166" spans="1:9" ht="16.5" thickBot="1">
      <c r="A166" s="59" t="s">
        <v>175</v>
      </c>
      <c r="B166" s="60"/>
      <c r="C166" s="242" t="s">
        <v>176</v>
      </c>
      <c r="D166" s="61"/>
      <c r="E166" s="61"/>
      <c r="F166" s="61"/>
      <c r="G166" s="61"/>
      <c r="H166" s="87"/>
      <c r="I166" s="209">
        <f>I167</f>
        <v>-7.5</v>
      </c>
    </row>
    <row r="167" spans="1:9" ht="15.75">
      <c r="A167" s="21" t="s">
        <v>24</v>
      </c>
      <c r="B167" s="22"/>
      <c r="C167" s="256" t="s">
        <v>176</v>
      </c>
      <c r="D167" s="12" t="s">
        <v>25</v>
      </c>
      <c r="E167" s="12"/>
      <c r="F167" s="12"/>
      <c r="G167" s="12"/>
      <c r="H167" s="19"/>
      <c r="I167" s="181">
        <f>I168</f>
        <v>-7.5</v>
      </c>
    </row>
    <row r="168" spans="1:9" ht="15.75">
      <c r="A168" s="23" t="s">
        <v>170</v>
      </c>
      <c r="B168" s="24"/>
      <c r="C168" s="244" t="s">
        <v>176</v>
      </c>
      <c r="D168" s="5" t="s">
        <v>25</v>
      </c>
      <c r="E168" s="5" t="s">
        <v>145</v>
      </c>
      <c r="F168" s="5"/>
      <c r="G168" s="5"/>
      <c r="H168" s="4"/>
      <c r="I168" s="172">
        <f>I169</f>
        <v>-7.5</v>
      </c>
    </row>
    <row r="169" spans="1:9" ht="15.75">
      <c r="A169" s="23" t="s">
        <v>171</v>
      </c>
      <c r="B169" s="24"/>
      <c r="C169" s="244" t="s">
        <v>176</v>
      </c>
      <c r="D169" s="5" t="s">
        <v>25</v>
      </c>
      <c r="E169" s="5" t="s">
        <v>145</v>
      </c>
      <c r="F169" s="5" t="s">
        <v>172</v>
      </c>
      <c r="G169" s="5"/>
      <c r="H169" s="4"/>
      <c r="I169" s="172">
        <f>I170</f>
        <v>-7.5</v>
      </c>
    </row>
    <row r="170" spans="1:9" ht="16.5" thickBot="1">
      <c r="A170" s="25" t="s">
        <v>173</v>
      </c>
      <c r="B170" s="8"/>
      <c r="C170" s="250" t="s">
        <v>176</v>
      </c>
      <c r="D170" s="10" t="s">
        <v>25</v>
      </c>
      <c r="E170" s="10" t="s">
        <v>145</v>
      </c>
      <c r="F170" s="10" t="s">
        <v>172</v>
      </c>
      <c r="G170" s="10"/>
      <c r="H170" s="7">
        <v>197</v>
      </c>
      <c r="I170" s="175">
        <v>-7.5</v>
      </c>
    </row>
    <row r="171" spans="1:9" ht="16.5" thickBot="1">
      <c r="A171" s="18" t="s">
        <v>103</v>
      </c>
      <c r="B171" s="102"/>
      <c r="C171" s="259"/>
      <c r="D171" s="16"/>
      <c r="E171" s="16"/>
      <c r="F171" s="16"/>
      <c r="G171" s="16"/>
      <c r="H171" s="15"/>
      <c r="I171" s="176">
        <f>I11+I27+I43+I56+I63+I68+I77+I83+I89+I96+I101+I106+I111+I116+I121+I126+I131+I137+I143+I149+I156+I161+I166+I50+I36</f>
        <v>132092</v>
      </c>
    </row>
    <row r="172" spans="1:9" ht="15.75">
      <c r="A172" s="91" t="s">
        <v>104</v>
      </c>
      <c r="B172" s="249"/>
      <c r="C172" s="260"/>
      <c r="D172" s="26"/>
      <c r="E172" s="26"/>
      <c r="F172" s="26"/>
      <c r="G172" s="26"/>
      <c r="H172" s="92"/>
      <c r="I172" s="180"/>
    </row>
    <row r="173" spans="1:9" ht="15.75">
      <c r="A173" s="23" t="s">
        <v>105</v>
      </c>
      <c r="B173" s="24"/>
      <c r="C173" s="244"/>
      <c r="D173" s="5"/>
      <c r="E173" s="5"/>
      <c r="F173" s="5"/>
      <c r="G173" s="5"/>
      <c r="H173" s="4"/>
      <c r="I173" s="172"/>
    </row>
    <row r="174" spans="1:9" ht="15.75">
      <c r="A174" s="23" t="s">
        <v>106</v>
      </c>
      <c r="B174" s="24"/>
      <c r="C174" s="244"/>
      <c r="D174" s="5"/>
      <c r="E174" s="5"/>
      <c r="F174" s="5"/>
      <c r="G174" s="5"/>
      <c r="H174" s="4"/>
      <c r="I174" s="172"/>
    </row>
    <row r="175" spans="1:9" ht="16.5" thickBot="1">
      <c r="A175" s="93" t="s">
        <v>107</v>
      </c>
      <c r="B175" s="246"/>
      <c r="C175" s="251"/>
      <c r="D175" s="6"/>
      <c r="E175" s="6"/>
      <c r="F175" s="6"/>
      <c r="G175" s="6"/>
      <c r="H175" s="54"/>
      <c r="I175" s="174"/>
    </row>
    <row r="176" spans="1:9" ht="16.5" thickBot="1">
      <c r="A176" s="59" t="s">
        <v>10</v>
      </c>
      <c r="B176" s="60"/>
      <c r="C176" s="242" t="s">
        <v>60</v>
      </c>
      <c r="D176" s="61" t="s">
        <v>15</v>
      </c>
      <c r="E176" s="61" t="s">
        <v>16</v>
      </c>
      <c r="F176" s="61"/>
      <c r="G176" s="63"/>
      <c r="H176" s="61"/>
      <c r="I176" s="176">
        <f>I177</f>
        <v>1000</v>
      </c>
    </row>
    <row r="177" spans="1:9" ht="15.75">
      <c r="A177" s="21" t="s">
        <v>10</v>
      </c>
      <c r="B177" s="22"/>
      <c r="C177" s="256" t="s">
        <v>60</v>
      </c>
      <c r="D177" s="12" t="s">
        <v>15</v>
      </c>
      <c r="E177" s="12" t="s">
        <v>16</v>
      </c>
      <c r="F177" s="12" t="s">
        <v>17</v>
      </c>
      <c r="G177" s="49"/>
      <c r="H177" s="12"/>
      <c r="I177" s="181">
        <f>I178</f>
        <v>1000</v>
      </c>
    </row>
    <row r="178" spans="1:9" ht="16.5" thickBot="1">
      <c r="A178" s="28" t="s">
        <v>82</v>
      </c>
      <c r="B178" s="33"/>
      <c r="C178" s="250" t="s">
        <v>60</v>
      </c>
      <c r="D178" s="10" t="s">
        <v>15</v>
      </c>
      <c r="E178" s="10" t="s">
        <v>16</v>
      </c>
      <c r="F178" s="10" t="s">
        <v>17</v>
      </c>
      <c r="G178" s="48"/>
      <c r="H178" s="86" t="s">
        <v>18</v>
      </c>
      <c r="I178" s="175">
        <v>1000</v>
      </c>
    </row>
    <row r="179" spans="1:9" ht="16.5" thickBot="1">
      <c r="A179" s="59" t="s">
        <v>108</v>
      </c>
      <c r="B179" s="60"/>
      <c r="C179" s="242"/>
      <c r="D179" s="61"/>
      <c r="E179" s="61"/>
      <c r="F179" s="61"/>
      <c r="G179" s="61"/>
      <c r="H179" s="87"/>
      <c r="I179" s="176">
        <f>I171+I176</f>
        <v>133092</v>
      </c>
    </row>
  </sheetData>
  <mergeCells count="5">
    <mergeCell ref="A49:B49"/>
    <mergeCell ref="A50:B50"/>
    <mergeCell ref="A51:B51"/>
    <mergeCell ref="A6:I6"/>
    <mergeCell ref="A7:I7"/>
  </mergeCells>
  <printOptions horizontalCentered="1"/>
  <pageMargins left="0.2362204724409449" right="0.3937007874015748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 №№ 2-4 к НРСД от 30.11.2005г. № 75-нр</dc:title>
  <dc:subject/>
  <dc:creator/>
  <cp:keywords/>
  <dc:description/>
  <cp:lastModifiedBy>T</cp:lastModifiedBy>
  <cp:lastPrinted>2005-12-02T13:06:59Z</cp:lastPrinted>
  <dcterms:created xsi:type="dcterms:W3CDTF">2002-11-11T07:39:40Z</dcterms:created>
  <dcterms:modified xsi:type="dcterms:W3CDTF">2018-01-06T23:49:12Z</dcterms:modified>
  <cp:category/>
  <cp:version/>
  <cp:contentType/>
  <cp:contentStatus/>
</cp:coreProperties>
</file>