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2570" windowHeight="13035" activeTab="0"/>
  </bookViews>
  <sheets>
    <sheet name="Доходы" sheetId="1" r:id="rId1"/>
  </sheets>
  <definedNames/>
  <calcPr fullCalcOnLoad="1"/>
</workbook>
</file>

<file path=xl/sharedStrings.xml><?xml version="1.0" encoding="utf-8"?>
<sst xmlns="http://schemas.openxmlformats.org/spreadsheetml/2006/main" count="275" uniqueCount="235">
  <si>
    <t>Наименование доходов</t>
  </si>
  <si>
    <t xml:space="preserve">Налог на доходы физических лиц  </t>
  </si>
  <si>
    <t xml:space="preserve">Всего доходов                          </t>
  </si>
  <si>
    <t>Налог на доходы физических лиц с доходов, полученных физическими лицами, не являющимися налоговыми резидентами Российской федерации</t>
  </si>
  <si>
    <t>Единый налог на вмененный доход для отдельных видов деятельности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</si>
  <si>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</si>
  <si>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</si>
  <si>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Безвозмездные поступления от других бюджетов бюджетной системы Российской Федерации, кроме бюджетов государственных внебюджетных фондов</t>
  </si>
  <si>
    <t>Доходы</t>
  </si>
  <si>
    <t>Налоги на прибыль, доходы</t>
  </si>
  <si>
    <t>Налоги на совокупный доход</t>
  </si>
  <si>
    <t>Налоги на имущество</t>
  </si>
  <si>
    <t>Земельный налог</t>
  </si>
  <si>
    <t>Доходы от использования имущества, находящегося в государственной и муниципальной собственности</t>
  </si>
  <si>
    <t>Доходы от продажи материальных и нематериальных активов</t>
  </si>
  <si>
    <t>Штрафы, санкции, возмещение ущерба</t>
  </si>
  <si>
    <t xml:space="preserve">Прочие неналоговые доходы </t>
  </si>
  <si>
    <t>Субвенции от других бюджетов бюджетной системы, в том числе:</t>
  </si>
  <si>
    <t>Платежи при пользовании природными ресурсами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</si>
  <si>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</si>
  <si>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 зарегистрированными в качестве индивидуальных предпринимателей, частных нотариусов и других лиц, занимающихся частной практикой</t>
  </si>
  <si>
    <t>Код бюджетной классификации</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</si>
  <si>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</si>
  <si>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 xml:space="preserve">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t>
  </si>
  <si>
    <t>000 1 01 00000 00 0000 000</t>
  </si>
  <si>
    <t xml:space="preserve">000 1 01 02000 01 0000 110      </t>
  </si>
  <si>
    <t>000 1 01 02010 01 0000 110</t>
  </si>
  <si>
    <t>000 1 01 02022 01 0000 110</t>
  </si>
  <si>
    <t>000 1 01 02021 01 0000 110</t>
  </si>
  <si>
    <t>000 1 01 02030 01 0000 110</t>
  </si>
  <si>
    <t>000 1 01 02040 01 0000 110</t>
  </si>
  <si>
    <t>000 1 05 00000 01 0000 110</t>
  </si>
  <si>
    <t>000 1 06 00000 00 0000 000</t>
  </si>
  <si>
    <t>000 1 08 00000 00 0000 000</t>
  </si>
  <si>
    <t>000 1 08 03010 01 0000 110</t>
  </si>
  <si>
    <t xml:space="preserve">000 1 08 07140 01 0000 110  </t>
  </si>
  <si>
    <t>000 1 08 07150 01 0000 110</t>
  </si>
  <si>
    <t>000 1 09 00000 00 0000 000</t>
  </si>
  <si>
    <t>000 1 12 00 00000 0000 000</t>
  </si>
  <si>
    <t>000 1 14 00000 00 0000 000</t>
  </si>
  <si>
    <t>000 1 16 03010 01 0000 140</t>
  </si>
  <si>
    <t>000 1 16 03030 01 0000 140</t>
  </si>
  <si>
    <t>000 1 16 06000 01 0000 140</t>
  </si>
  <si>
    <t>000 1 17 00000 00 0000 000</t>
  </si>
  <si>
    <t>000 1 16 00000 00 0000 140</t>
  </si>
  <si>
    <t>(тыс. руб.)</t>
  </si>
  <si>
    <t>000 1 00 00000 00 0000 000</t>
  </si>
  <si>
    <t>на денежные выплаты медицинскому персоналу фельдшерско-акушерских пунктов, врачам, фельдшерам и медсестрам "Скорой медицинской помощи"</t>
  </si>
  <si>
    <t>000 1 16 30000 01 0000 140</t>
  </si>
  <si>
    <t>Штрафы за административные правонарушения в области дорожного движения</t>
  </si>
  <si>
    <t>000 1 06 01020 04 0000 110</t>
  </si>
  <si>
    <t xml:space="preserve">Налог на имущество физических лиц, взимаемый по ставкам, применяемым к объектам налогообложения, расположенным в границах городских округов </t>
  </si>
  <si>
    <t>000 1 06 06000 00 0000 110</t>
  </si>
  <si>
    <t>000 1 06 06012 04 0000 110</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</si>
  <si>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t>
  </si>
  <si>
    <t>000 1 06 06022 04 0000 110</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</si>
  <si>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t>
  </si>
  <si>
    <t>Государственная пошлина, сборы</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</si>
  <si>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</si>
  <si>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</si>
  <si>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000 1 11 00000 00 0000 000</t>
  </si>
  <si>
    <t>000 1 11 05034 04 0000 120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</si>
  <si>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</si>
  <si>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</si>
  <si>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</si>
  <si>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Прочие поступления от использования имущества, находящегося в собственности городских округов</t>
  </si>
  <si>
    <t>000 1 12 01000 01 0000 120</t>
  </si>
  <si>
    <t>000 1 14 01040 04 0000 410</t>
  </si>
  <si>
    <t>Доходы местных бюджетов от продажи квартир, находящихся в собственности городских округов</t>
  </si>
  <si>
    <t>000 1 14 02032 04 0000 410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</si>
  <si>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t>
  </si>
  <si>
    <t>000 1 16 90040 04 0000 140</t>
  </si>
  <si>
    <t>000 1 17 05040 04 0000 180</t>
  </si>
  <si>
    <t>000 1 17 05040 04 0001 180</t>
  </si>
  <si>
    <t>000 1 17 05040 04 0002 180</t>
  </si>
  <si>
    <t>000 2 00 00000 00 0000 000</t>
  </si>
  <si>
    <t>000 3 00 00000 00 0000 180</t>
  </si>
  <si>
    <t>Доходы от предпринимательской и иной приносящей доход деятельности, в том числе:</t>
  </si>
  <si>
    <t>000 3 02 01040 04 0000 130</t>
  </si>
  <si>
    <t>Доходы от продажи услуг, оказываемых учреждениями, находящимися в ведении органов местного самоуправления городских округов</t>
  </si>
  <si>
    <t xml:space="preserve">на обеспечение полноценным питанием беременных женщин, кормящих матерей, а также детей в возрасте до трех лет (Закон МО "О порядке обеспечения полноценным питанием беременных женщин, кормящих матерей, а также детей в возрасте до трех лет в Московской области") </t>
  </si>
  <si>
    <t>на обеспечение в соответствии с законодательством РФ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и на реализацию приоритетного национального проекта "Образование"</t>
  </si>
  <si>
    <t xml:space="preserve">Возврат остатков субсидий и субвенций прошлых лет </t>
  </si>
  <si>
    <t>000 1 11 02032 04 0000 120</t>
  </si>
  <si>
    <t>Доходы от размещения временно свободных средств бюджета</t>
  </si>
  <si>
    <t>000 1 11 05010 04 0000 120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</si>
  <si>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</si>
  <si>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000 1 11 09044 04 0000 120</t>
  </si>
  <si>
    <r>
      <t xml:space="preserve">Плата за негативное воздействие на окружающую среду </t>
    </r>
  </si>
  <si>
    <t xml:space="preserve">Поступления от штрафов, налагаемых подразделениями органов внутренних дел  </t>
  </si>
  <si>
    <t xml:space="preserve">Поступления от штрафов, налагаемых подразделениями федеральной миграционной службы </t>
  </si>
  <si>
    <t xml:space="preserve">Плата за вырубку деревьев </t>
  </si>
  <si>
    <t xml:space="preserve">Доходы от реализации инвестиционных контрактов </t>
  </si>
  <si>
    <t>000 2 02 03000 00 0000 151</t>
  </si>
  <si>
    <t>на предоставление гражданам РФ, имеющим место жительства в Московской области, субсидий на оплату жилого помещения и коммунальных услуг в соответствии с региональными стандартами оплаты жилья и коммунальных услуг</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</si>
  <si>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</si>
  <si>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901 2 02 03024 04 0000 151</t>
  </si>
  <si>
    <t>902 2 02 03999 04 0000 151</t>
  </si>
  <si>
    <t>904 2 02 03999 04 0000 151</t>
  </si>
  <si>
    <t>901 2 02 03022 04 0000 151</t>
  </si>
  <si>
    <t>902 2 02 03024 04 0000 151</t>
  </si>
  <si>
    <t xml:space="preserve">Поступления от прочих штрафов </t>
  </si>
  <si>
    <t>000 2 02 04000 00 0000 151</t>
  </si>
  <si>
    <t>Иные межбюджетные трансферты</t>
  </si>
  <si>
    <t>904 2 02 03055 04 0000 151</t>
  </si>
  <si>
    <t>00011300000 00 0000 000</t>
  </si>
  <si>
    <t>Доходы от оказания платных услуг и компенсации затрат государства</t>
  </si>
  <si>
    <t>00011303040 04 0000 130</t>
  </si>
  <si>
    <t>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t>
  </si>
  <si>
    <t>Прочие поступления от денежных взысканий (штрафов) и иных сумм в возмещение ущерба, зачисляемые в бюджеты городских округов, в т.ч.</t>
  </si>
  <si>
    <t>Доходы от оказания платных услуг получателями средств бюджетов городских округов и компенсации затрат бюджетов городских округов</t>
  </si>
  <si>
    <t>на финансовую поддержку негосударственных общеобразовательных учреждений МО</t>
  </si>
  <si>
    <t>000 3 03 04040 04 0000 180</t>
  </si>
  <si>
    <t>000 3 03 03040 04 0000 180</t>
  </si>
  <si>
    <t>Гранты, премии, добровольные пожертвования муниципальным учреждениям, находящимся в ведении органов местного самоуправления</t>
  </si>
  <si>
    <t>000 3 03 05040 04 0000 180</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</si>
  <si>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городских округов</t>
  </si>
  <si>
    <t>901 2 02 04005 04 0000 151</t>
  </si>
  <si>
    <t>Государственная пошлина за выдачу разрешения на установку рекламной конструкции</t>
  </si>
  <si>
    <t>000 3 03 99040 04 0000 180</t>
  </si>
  <si>
    <t>Средства на осуществление денежных выплат врачам-терапевтам участковым, врачам-педиатрам участковым, врачам общей практики (семейным врачам), медицинским сестрам участковым врачей-терапевтов участковых, врачей-педиатров участковых и медицинским сестрам врачей общей практики (семейных врачей) за оказание дополнительной медицинской помощи (в соответствии с постановлением Правительства Московской области от 11.02.2009г. № 110/5)</t>
  </si>
  <si>
    <t>Прочие неналоговые доходы бюджетов городских округов, в т.ч.</t>
  </si>
  <si>
    <t>на обеспечение переданных государственных полномочий по  временному хранению , комплектованию, учету и использованию архивных документов, относящихся к собственности Московской области</t>
  </si>
  <si>
    <t>на обеспечение питанием, одеждой, обувью и мягким инвентарем детей-сирот и детей, оставшихся без попечения родителей, находящихся в лечебно-профилактических учреждениях Московской области</t>
  </si>
  <si>
    <t>000 2 02 01000 00 0000 000</t>
  </si>
  <si>
    <t xml:space="preserve">на выравнивание бюджетной обеспеченности </t>
  </si>
  <si>
    <t>Дотации от других бюджетов бюджетной системы,  в том числе:</t>
  </si>
  <si>
    <t>902 2 02 03029 04 0000 151</t>
  </si>
  <si>
    <t>на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</si>
  <si>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на финансирование  частичной компенсации  стоимости питания отдельным категориям обучающихся в образовательных учреждениях (Закон МО "О частичной компенсации стоимости питания отдельным категориям обучающихся в образовательных учреждениях Московской области"</t>
  </si>
  <si>
    <t>на выплату ежемесячного денежного вознаграждения за классное руководство</t>
  </si>
  <si>
    <t>902 2 02 03021 04 0000 151</t>
  </si>
  <si>
    <t>907 2 02 03069 04 0000 151</t>
  </si>
  <si>
    <t>Межбюджетные трансферты, передаваемые бюджетам городских округов на комплектование книжных фондов библиотек муниципальных образований</t>
  </si>
  <si>
    <t>903 2 02 04025 04 0000 151</t>
  </si>
  <si>
    <t>% исполнения годовых назначений</t>
  </si>
  <si>
    <t>000 1 01 02050 01 0000 110</t>
  </si>
  <si>
    <t>Налог на доходы физических лиц с доходов, полученных в виде процентов по облигациям с ипотечным покрытием</t>
  </si>
  <si>
    <t>000 1 01 02060 01 0000 110</t>
  </si>
  <si>
    <t>Налог на доходы физических лиц не являющимися резидентами РФ</t>
  </si>
  <si>
    <t>000 1 09 01020 04 0000 110  -   000 1 09 07050 04 0000 110</t>
  </si>
  <si>
    <t>Задолженность и перерасчеты по отмененным налогам, сборам и иным обязательным платежам ( за исключением земельного налога)</t>
  </si>
  <si>
    <t>000 1 14 02033 04 0000 410</t>
  </si>
  <si>
    <t>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t>
  </si>
  <si>
    <t>Невыясненные поступления</t>
  </si>
  <si>
    <t>000 1 17 01040 04 0000 180</t>
  </si>
  <si>
    <t xml:space="preserve">Невыясненные поступления, зачисляемые в бюджеты городских округов </t>
  </si>
  <si>
    <t>000 3 03 98040 04 0001 180</t>
  </si>
  <si>
    <t>Невыясненные поступления по ПД</t>
  </si>
  <si>
    <t>000 3 03 98040 04 0002 180</t>
  </si>
  <si>
    <t>Невыясненные поступления по ПД (остатки прошлых лет)</t>
  </si>
  <si>
    <t>Налоговые доходы</t>
  </si>
  <si>
    <t xml:space="preserve">Неналоговые доходы </t>
  </si>
  <si>
    <r>
      <t>000 1 14 06012 04 0000</t>
    </r>
    <r>
      <rPr>
        <sz val="8"/>
        <color indexed="14"/>
        <rFont val="Arial Cyr"/>
        <family val="2"/>
      </rPr>
      <t xml:space="preserve"> </t>
    </r>
    <r>
      <rPr>
        <sz val="8"/>
        <rFont val="Arial Cyr"/>
        <family val="0"/>
      </rPr>
      <t>430</t>
    </r>
  </si>
  <si>
    <t>906 2 02 01001 04 0000 151</t>
  </si>
  <si>
    <t>Субсидии от других бюджетов бюджетной системы, в том числе:</t>
  </si>
  <si>
    <t>000 2 02 02000 00 0000 151</t>
  </si>
  <si>
    <t>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</si>
  <si>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на обеспечение мероприятий по капитальному ремонту многоквартирных домов за счет средств бюджетов</t>
  </si>
  <si>
    <t>на внедрение современных образовательных технологий</t>
  </si>
  <si>
    <t>на мероприятия по проведению оздоровительной кампании детей</t>
  </si>
  <si>
    <t>907 2 02 03070 04 0000 151</t>
  </si>
  <si>
    <t>-</t>
  </si>
  <si>
    <t>Прочие неналоговые доходы бюджетов городских округов</t>
  </si>
  <si>
    <t>906 2 02 01003 04 0000 151</t>
  </si>
  <si>
    <t>на поддержку мер по обеспечению сбалансированности бюджетов</t>
  </si>
  <si>
    <t>на организацию и осуществление мероприятий по работе с детьми и молодежью</t>
  </si>
  <si>
    <t>901 2 02 02088 04 0000 151</t>
  </si>
  <si>
    <t>901 2 02 02089 04 0000 151</t>
  </si>
  <si>
    <t>902 2 02 02999 04 0000 151</t>
  </si>
  <si>
    <t>903 2 02 02999 04 0000 151</t>
  </si>
  <si>
    <t>000 1 01 02011 01 0000 110</t>
  </si>
  <si>
    <t>901 2 02 03007 04 0000 151</t>
  </si>
  <si>
    <t>000 2 02 00000 00 0000 000</t>
  </si>
  <si>
    <t xml:space="preserve">Безвозмездные поступления </t>
  </si>
  <si>
    <t>000 1 05 02010 02 0000 110</t>
  </si>
  <si>
    <t>000 1 05 02020 02 0000 110</t>
  </si>
  <si>
    <t>Единый налог на вмененный доход для отдельных видов деятельности (за налоговые периоды, истекшие до 1 января 2011 года)</t>
  </si>
  <si>
    <t>907 2 02 03026 04 0000 151</t>
  </si>
  <si>
    <t>на обеспечение жилыми помещениями детей-сирот и детей, оставшихся без попечения родителей, а также лиц из их числа, в соответствии с Законом Московской области № 248/2007-ОЗ "О предоставлении полного государственного обеспечения и дополнительных гарантий по социальной поддержке детям-сиротам и детям, оставшимся без попечения родителей".</t>
  </si>
  <si>
    <t>000 2 19 04000 04 0000 151</t>
  </si>
  <si>
    <t>План 2011 года</t>
  </si>
  <si>
    <t xml:space="preserve">Поступления доходов в  бюджет городского округа Долгопрудный в 2011 году </t>
  </si>
  <si>
    <t>000 1 16 25050 01 0000 140 - 000 1 16 28000 01 0000 140</t>
  </si>
  <si>
    <t>906 2 02 01999 04 0000 151</t>
  </si>
  <si>
    <t>прочие дотации бюджетам городских округов</t>
  </si>
  <si>
    <t>901 2 02 02999 04 0000 151</t>
  </si>
  <si>
    <t>на капитальные вложения в объекты общественной инфраструктуры (строительство ФОК)</t>
  </si>
  <si>
    <t>904 2 02 02024 04 0000 151</t>
  </si>
  <si>
    <t>на модернизацию региональных систем общего образования</t>
  </si>
  <si>
    <t>на финансирование и (или) возмещение расходов, связанных с проведением капитального ремонта, ремонта ограждений, замену оконных конструкций, выполнение противопожарных мероприятий в муниципальных общеобразовательных учреждениях</t>
  </si>
  <si>
    <t>на проведение текущего, капитального ремонта и технического переоснащения культурно-досуговых объектов</t>
  </si>
  <si>
    <t>на капитальные вложения в объекты общественной инфраструктуры (строительство  хирургического комплекса)</t>
  </si>
  <si>
    <t>на реализацию мероприятий муниципальных программ развития субъектов малого и среднего предпринимательства за счет средств областного бюджета</t>
  </si>
  <si>
    <t>на реализацию мероприятий муниципальных программ развития субъектов малого и среднего предпринимательства за счет средств федерального бюджета</t>
  </si>
  <si>
    <t>на капитальный ремонт и ремонт дворовых территорий многоквартирных домов, проездов к дворовым территориям многоквартирных домов, в том числе на обустройство внутридворовых мест стоянки автотранспортных средств</t>
  </si>
  <si>
    <t>904 2 02 02999 04 0000 151</t>
  </si>
  <si>
    <t>на приобретение компьютерного оборудования для муниципальных библиотек</t>
  </si>
  <si>
    <t>на обеспечение переданных полномочий по составлению списков кандидатов в присяжные заседатели Московского областного суда</t>
  </si>
  <si>
    <t>907 2 02 03077 04 0000 151</t>
  </si>
  <si>
    <t>на обеспечение жилыми помещениями в соответствии с ФЗ от 08.12.2010 №342-ФЗ "О внесении изменений в ФЗ "О статусе военнослужащих" и об обеспечении жилыми помещениями некоторых категорий граждан" из бюджета Московской области за счет средств, поступающих из федерального бюджета</t>
  </si>
  <si>
    <t>903 2 02 04012 04 0000 151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</si>
  <si>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</si>
  <si>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902 2 02 04012 04 0000 151</t>
  </si>
  <si>
    <t>904 2 02 04012 04 0000 151</t>
  </si>
  <si>
    <t>904 2 02 04999 04 0000 151</t>
  </si>
  <si>
    <t>Межбюджетные трансферты на повышение фонда оплаты труда работников муниципальных учреждений в сфере здравоохранения с 01.10.2011 на 6,5 процентов</t>
  </si>
  <si>
    <t>903 2 02 04999 04 0000 151</t>
  </si>
  <si>
    <t>Межбюджетные трансферты на повышение фонда оплаты труда работников муниципальных учреждений в сфере культуры, физической культуры и спорта  с 01.10.2011 на 6,5 процентов</t>
  </si>
  <si>
    <t>902 2 02 04999 04 0000 151</t>
  </si>
  <si>
    <t>Межбюджетные трансферты в целях обеспечения дополнительными местами в муниципальных дошкольных образовательных учреждениях, в том числе на финансирование и (или) возмещение расходов, связанных с проведением текущего, капитального ремонта, ремонта ограждений, приобретение оборудования, мебели, мягкого инвентаря</t>
  </si>
  <si>
    <t>Межбюджетные трансферты на повышение с 01.09.2011года на 50 процентов оплаты труда медицинских работников детских дошкольных учреждений</t>
  </si>
  <si>
    <t>Иные межбюджетные трансферты на проведение  капитального ремонта муниципальных учреждений здравоохранения Московской области</t>
  </si>
  <si>
    <t>* - План 2011 года по субсидиям и субвенциям отражен в соответствии с Законом Московской области "О бюджете Московской области на 2011 год" (с изменениями) и уведомлениями главных распорядителей средств бюджета  Московской области</t>
  </si>
  <si>
    <t>000 3 03 06040 04 0000 180</t>
  </si>
  <si>
    <t>Средства для обеспечения доступности амбулаторной помощи, в том числе врачам-специалистам</t>
  </si>
  <si>
    <t>901 2 02 03015 04 0000 151</t>
  </si>
  <si>
    <t>на осуществление первичного воинского учета на территориях, где отсутствуют военные комиссариаты</t>
  </si>
  <si>
    <t>Исполнено по состоянию на 01.01.2012г.</t>
  </si>
  <si>
    <t>000 1 11 01040 04 0000 120</t>
  </si>
  <si>
    <t>Доходы в виде прибыли, приходящейся на доли в уставных (складочных) капиталах хозяйственных товариществ и обществ</t>
  </si>
  <si>
    <t>Поступления на модернизацию здравоохранения</t>
  </si>
  <si>
    <t>000 3 03 9904004000 180</t>
  </si>
  <si>
    <t xml:space="preserve">Налог на доходы физических лиц с доходов, полученных в виде дивидендов от долевого участия в деятельности организаций  </t>
  </si>
  <si>
    <t xml:space="preserve">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 </t>
  </si>
  <si>
    <t>Денежные взыскания (штрафы) за нарушения  законодательства в области охраны окружающей среды, в области обеспечения санитарно-эпидемиологического благополучия, за нарушение земельного законодательства</t>
  </si>
  <si>
    <t>на реализацию подпрограммы "Модернизация здравоохранения Московской области на 2011-2012 годы" долгосрочной целевой программы Московской области "Предупреждение и борьба с заболеваниями социального характера в Московской области на 2009-2012 годы" (на кап.ремонт учрежд. здровоохр. и приобретение оборудования)</t>
  </si>
  <si>
    <t>на обеспечение жильем отдельных категорий граждан,  установленных Федеральным законом  от 12.01.1995г. № 5-ФЗ "О ветеранах", в соответствии с Указом Президента РФ от 07.05.2008 г. № 714 "Об обеспечении жильем ветеранов Великой Отечественной войны 1941-1945 годов".</t>
  </si>
  <si>
    <t>на обеспечение жильем отдельных категорий ветеранов за счет средств федерального бюджета, установленных ФЗ от 12 января 1995г. № 5-ФЗ "О ветеранах" и от 24 ноября 1995 года № 181-ФЗ "О социальной защите инвалидов в Российской Федерации", частью 2 статьи 1 Закона Московской области № 125/2006-ОЗ</t>
  </si>
  <si>
    <t>Межбюджетные трансферты, передаваемые бюджетам городских округов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t>
  </si>
  <si>
    <t>Межбюджетные трансферты на повышение фонда оплаты труда работников муниципальных учреждений в сфере образования с 01.10.2011 на 6,5 процентов</t>
  </si>
  <si>
    <t>Поступления учреждениям, находящимся в ведении органов местного самоуправления городских округов, осуществляющим медицинскую деятельность в системе обязательного медицинского страхования за оказание медицинских услуг застрахованным лицам</t>
  </si>
  <si>
    <t>Приложение №4</t>
  </si>
  <si>
    <t>к решению Совета депутатов</t>
  </si>
  <si>
    <t>от "22" июня 2012г. №90-нр</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</si>
</sst>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0.000"/>
    <numFmt numFmtId="170" formatCode="_-* #,##0.0_р_._-;\-* #,##0.0_р_._-;_-* &quot;-&quot;??_р_._-;_-@_-"/>
    <numFmt numFmtId="171" formatCode="_-* #,##0.0_р_._-;\-* #,##0.0_р_._-;_-* &quot;-&quot;?_р_._-;_-@_-"/>
    <numFmt numFmtId="172" formatCode="#,##0.0"/>
  </numFmts>
  <fonts count="11">
    <font>
      <sz val="10"/>
      <name val="Arial Cyr"/>
      <family val="0"/>
    </font>
    <font>
      <i/>
      <sz val="8"/>
      <name val="Arial Cyr"/>
      <family val="2"/>
    </font>
    <font>
      <sz val="8"/>
      <name val="Arial Cyr"/>
      <family val="2"/>
    </font>
    <font>
      <b/>
      <sz val="8"/>
      <name val="Arial Cyr"/>
      <family val="2"/>
    </font>
    <font>
      <sz val="8"/>
      <color indexed="14"/>
      <name val="Arial Cyr"/>
      <family val="2"/>
    </font>
    <font>
      <b/>
      <sz val="8"/>
      <name val="Arial"/>
      <family val="2"/>
    </font>
    <font>
      <b/>
      <sz val="10"/>
      <name val="Arial Cyr"/>
      <family val="0"/>
    </font>
    <font>
      <u val="single"/>
      <sz val="10"/>
      <color indexed="12"/>
      <name val="Arial Cyr"/>
      <family val="0"/>
    </font>
    <font>
      <u val="single"/>
      <sz val="10"/>
      <color indexed="36"/>
      <name val="Arial Cyr"/>
      <family val="0"/>
    </font>
    <font>
      <b/>
      <sz val="12"/>
      <name val="Arial Cyr"/>
      <family val="2"/>
    </font>
    <font>
      <sz val="10"/>
      <name val="Arial"/>
      <family val="2"/>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8">
    <xf numFmtId="0" fontId="0" fillId="0" borderId="0" xfId="0" applyAlignment="1">
      <alignment/>
    </xf>
    <xf numFmtId="0" fontId="3" fillId="0" borderId="1" xfId="0" applyFont="1" applyBorder="1" applyAlignment="1">
      <alignment horizontal="center" wrapText="1"/>
    </xf>
    <xf numFmtId="0" fontId="2" fillId="0" borderId="0" xfId="0" applyFont="1" applyAlignment="1">
      <alignment/>
    </xf>
    <xf numFmtId="0" fontId="3" fillId="0" borderId="1" xfId="0" applyFont="1" applyBorder="1" applyAlignment="1">
      <alignment wrapText="1"/>
    </xf>
    <xf numFmtId="0" fontId="2" fillId="0" borderId="0" xfId="0" applyFont="1" applyAlignment="1">
      <alignment/>
    </xf>
    <xf numFmtId="0" fontId="2" fillId="0" borderId="0" xfId="0" applyFont="1" applyBorder="1" applyAlignment="1">
      <alignment horizontal="center" wrapText="1"/>
    </xf>
    <xf numFmtId="0" fontId="2" fillId="0" borderId="0" xfId="0" applyFont="1" applyBorder="1" applyAlignment="1">
      <alignment wrapText="1"/>
    </xf>
    <xf numFmtId="0" fontId="2" fillId="2" borderId="0" xfId="0" applyFont="1" applyFill="1" applyAlignment="1">
      <alignment/>
    </xf>
    <xf numFmtId="0" fontId="3" fillId="0" borderId="1" xfId="0" applyFont="1" applyBorder="1" applyAlignment="1">
      <alignment/>
    </xf>
    <xf numFmtId="170" fontId="3" fillId="0" borderId="1" xfId="20" applyNumberFormat="1" applyFont="1" applyBorder="1" applyAlignment="1">
      <alignment wrapText="1"/>
    </xf>
    <xf numFmtId="171" fontId="2" fillId="0" borderId="1" xfId="0" applyNumberFormat="1" applyFont="1" applyBorder="1" applyAlignment="1">
      <alignment/>
    </xf>
    <xf numFmtId="49" fontId="3" fillId="0" borderId="1" xfId="0" applyNumberFormat="1" applyFont="1" applyBorder="1" applyAlignment="1">
      <alignment wrapText="1"/>
    </xf>
    <xf numFmtId="170" fontId="3" fillId="0" borderId="1" xfId="20" applyNumberFormat="1" applyFont="1" applyFill="1" applyBorder="1" applyAlignment="1">
      <alignment/>
    </xf>
    <xf numFmtId="49" fontId="2" fillId="0" borderId="1" xfId="0" applyNumberFormat="1" applyFont="1" applyBorder="1" applyAlignment="1">
      <alignment wrapText="1"/>
    </xf>
    <xf numFmtId="170" fontId="2" fillId="0" borderId="2" xfId="20" applyNumberFormat="1" applyFont="1" applyBorder="1" applyAlignment="1">
      <alignment/>
    </xf>
    <xf numFmtId="0" fontId="2" fillId="0" borderId="1" xfId="0" applyFont="1" applyBorder="1" applyAlignment="1">
      <alignment/>
    </xf>
    <xf numFmtId="49" fontId="2" fillId="0" borderId="1" xfId="0" applyNumberFormat="1" applyFont="1" applyFill="1" applyBorder="1" applyAlignment="1">
      <alignment wrapText="1"/>
    </xf>
    <xf numFmtId="170" fontId="2" fillId="0" borderId="1" xfId="20" applyNumberFormat="1" applyFont="1" applyFill="1" applyBorder="1" applyAlignment="1">
      <alignment/>
    </xf>
    <xf numFmtId="170" fontId="2" fillId="0" borderId="3" xfId="20" applyNumberFormat="1" applyFont="1" applyBorder="1" applyAlignment="1">
      <alignment/>
    </xf>
    <xf numFmtId="170" fontId="2" fillId="0" borderId="1" xfId="20" applyNumberFormat="1" applyFont="1" applyBorder="1" applyAlignment="1">
      <alignment/>
    </xf>
    <xf numFmtId="170" fontId="3" fillId="0" borderId="1" xfId="20" applyNumberFormat="1" applyFont="1" applyBorder="1" applyAlignment="1">
      <alignment/>
    </xf>
    <xf numFmtId="0" fontId="2" fillId="0" borderId="1" xfId="0" applyFont="1" applyBorder="1" applyAlignment="1">
      <alignment/>
    </xf>
    <xf numFmtId="0" fontId="3" fillId="0" borderId="0" xfId="0" applyFont="1" applyAlignment="1">
      <alignment/>
    </xf>
    <xf numFmtId="0" fontId="2" fillId="0" borderId="1" xfId="0" applyFont="1" applyFill="1" applyBorder="1" applyAlignment="1">
      <alignment/>
    </xf>
    <xf numFmtId="0" fontId="2" fillId="0" borderId="0" xfId="0" applyFont="1" applyFill="1" applyAlignment="1">
      <alignment/>
    </xf>
    <xf numFmtId="0" fontId="2" fillId="0" borderId="1" xfId="0" applyFont="1" applyFill="1" applyBorder="1" applyAlignment="1">
      <alignment wrapText="1"/>
    </xf>
    <xf numFmtId="0" fontId="3" fillId="0" borderId="1" xfId="0" applyFont="1" applyBorder="1" applyAlignment="1">
      <alignment horizontal="left"/>
    </xf>
    <xf numFmtId="0" fontId="2" fillId="0" borderId="1" xfId="0" applyFont="1" applyBorder="1" applyAlignment="1">
      <alignment horizontal="left"/>
    </xf>
    <xf numFmtId="0" fontId="2" fillId="0" borderId="1" xfId="0" applyFont="1" applyFill="1" applyBorder="1" applyAlignment="1">
      <alignment/>
    </xf>
    <xf numFmtId="0" fontId="3" fillId="0" borderId="1" xfId="0" applyFont="1" applyFill="1" applyBorder="1" applyAlignment="1">
      <alignment/>
    </xf>
    <xf numFmtId="0" fontId="2" fillId="2" borderId="0" xfId="0" applyFont="1" applyFill="1" applyAlignment="1">
      <alignment/>
    </xf>
    <xf numFmtId="0" fontId="3" fillId="0" borderId="1" xfId="0" applyFont="1" applyBorder="1" applyAlignment="1">
      <alignment/>
    </xf>
    <xf numFmtId="170" fontId="3" fillId="0" borderId="1" xfId="20" applyNumberFormat="1" applyFont="1" applyFill="1" applyBorder="1" applyAlignment="1">
      <alignment/>
    </xf>
    <xf numFmtId="170" fontId="2" fillId="0" borderId="0" xfId="0" applyNumberFormat="1" applyFont="1" applyFill="1" applyBorder="1" applyAlignment="1">
      <alignment/>
    </xf>
    <xf numFmtId="0" fontId="2" fillId="0" borderId="0" xfId="0" applyFont="1" applyFill="1" applyBorder="1" applyAlignment="1">
      <alignment/>
    </xf>
    <xf numFmtId="170" fontId="2" fillId="0" borderId="0" xfId="20" applyNumberFormat="1" applyFont="1" applyFill="1" applyBorder="1" applyAlignment="1">
      <alignment/>
    </xf>
    <xf numFmtId="0" fontId="5" fillId="0" borderId="0" xfId="0" applyFont="1" applyAlignment="1">
      <alignment horizontal="right"/>
    </xf>
    <xf numFmtId="171" fontId="2" fillId="0" borderId="0" xfId="0" applyNumberFormat="1" applyFont="1" applyFill="1" applyBorder="1" applyAlignment="1">
      <alignment/>
    </xf>
    <xf numFmtId="0" fontId="5" fillId="0" borderId="0" xfId="0" applyFont="1" applyFill="1" applyAlignment="1">
      <alignment horizontal="right"/>
    </xf>
    <xf numFmtId="170" fontId="2" fillId="0" borderId="0" xfId="0" applyNumberFormat="1" applyFont="1" applyFill="1" applyAlignment="1">
      <alignment/>
    </xf>
    <xf numFmtId="164" fontId="2" fillId="0" borderId="0" xfId="0" applyNumberFormat="1" applyFont="1" applyFill="1" applyAlignment="1">
      <alignment horizontal="right"/>
    </xf>
    <xf numFmtId="0" fontId="2" fillId="0" borderId="0" xfId="0" applyFont="1" applyFill="1" applyBorder="1" applyAlignment="1">
      <alignment/>
    </xf>
    <xf numFmtId="170" fontId="2" fillId="0" borderId="1" xfId="20" applyNumberFormat="1" applyFont="1" applyFill="1" applyBorder="1" applyAlignment="1">
      <alignment horizontal="center"/>
    </xf>
    <xf numFmtId="170" fontId="2" fillId="0" borderId="1" xfId="20" applyNumberFormat="1" applyFont="1" applyFill="1" applyBorder="1" applyAlignment="1">
      <alignment/>
    </xf>
    <xf numFmtId="0" fontId="3" fillId="0" borderId="1" xfId="0" applyFont="1" applyFill="1" applyBorder="1" applyAlignment="1">
      <alignment/>
    </xf>
    <xf numFmtId="0" fontId="3" fillId="0" borderId="0" xfId="0" applyFont="1" applyFill="1" applyAlignment="1">
      <alignment/>
    </xf>
    <xf numFmtId="0" fontId="2" fillId="0" borderId="0" xfId="0" applyFont="1" applyAlignment="1">
      <alignment horizontal="center"/>
    </xf>
    <xf numFmtId="171" fontId="2" fillId="0" borderId="1" xfId="0" applyNumberFormat="1" applyFont="1" applyBorder="1" applyAlignment="1">
      <alignment horizontal="center"/>
    </xf>
    <xf numFmtId="170" fontId="3" fillId="0" borderId="1" xfId="20" applyNumberFormat="1" applyFont="1" applyFill="1" applyBorder="1" applyAlignment="1">
      <alignment horizontal="center"/>
    </xf>
    <xf numFmtId="0" fontId="2" fillId="0" borderId="1" xfId="0" applyFont="1" applyBorder="1" applyAlignment="1">
      <alignment wrapText="1"/>
    </xf>
    <xf numFmtId="170" fontId="3" fillId="0" borderId="1" xfId="20" applyNumberFormat="1" applyFont="1" applyFill="1" applyBorder="1" applyAlignment="1">
      <alignment horizontal="center" vertical="center"/>
    </xf>
    <xf numFmtId="171" fontId="2" fillId="0" borderId="1" xfId="0" applyNumberFormat="1" applyFont="1" applyBorder="1" applyAlignment="1">
      <alignment/>
    </xf>
    <xf numFmtId="164" fontId="3" fillId="0" borderId="1" xfId="0" applyNumberFormat="1" applyFont="1" applyBorder="1" applyAlignment="1">
      <alignment wrapText="1"/>
    </xf>
    <xf numFmtId="172" fontId="3" fillId="0" borderId="1" xfId="0" applyNumberFormat="1" applyFont="1" applyBorder="1" applyAlignment="1">
      <alignment/>
    </xf>
    <xf numFmtId="172" fontId="2" fillId="0" borderId="1" xfId="0" applyNumberFormat="1" applyFont="1" applyBorder="1" applyAlignment="1">
      <alignment/>
    </xf>
    <xf numFmtId="172" fontId="2" fillId="0" borderId="1" xfId="0" applyNumberFormat="1" applyFont="1" applyFill="1" applyBorder="1" applyAlignment="1">
      <alignment/>
    </xf>
    <xf numFmtId="172" fontId="3" fillId="0" borderId="1" xfId="0" applyNumberFormat="1" applyFont="1" applyBorder="1" applyAlignment="1">
      <alignment/>
    </xf>
    <xf numFmtId="172" fontId="3" fillId="0" borderId="1" xfId="0" applyNumberFormat="1" applyFont="1" applyFill="1" applyBorder="1" applyAlignment="1">
      <alignment/>
    </xf>
    <xf numFmtId="172" fontId="3" fillId="0" borderId="1" xfId="0" applyNumberFormat="1" applyFont="1" applyFill="1" applyBorder="1" applyAlignment="1">
      <alignment/>
    </xf>
    <xf numFmtId="172" fontId="2" fillId="0" borderId="1" xfId="0" applyNumberFormat="1" applyFont="1" applyBorder="1" applyAlignment="1">
      <alignment/>
    </xf>
    <xf numFmtId="172" fontId="2" fillId="0" borderId="1" xfId="0" applyNumberFormat="1" applyFont="1" applyBorder="1" applyAlignment="1">
      <alignment horizontal="center"/>
    </xf>
    <xf numFmtId="170" fontId="2" fillId="0" borderId="1" xfId="20" applyNumberFormat="1" applyFont="1" applyBorder="1" applyAlignment="1">
      <alignment horizontal="center"/>
    </xf>
    <xf numFmtId="170" fontId="2" fillId="0" borderId="2" xfId="20" applyNumberFormat="1" applyFont="1" applyBorder="1" applyAlignment="1">
      <alignment horizontal="center"/>
    </xf>
    <xf numFmtId="171" fontId="2" fillId="0" borderId="1" xfId="0" applyNumberFormat="1" applyFont="1" applyFill="1" applyBorder="1" applyAlignment="1">
      <alignment horizontal="center"/>
    </xf>
    <xf numFmtId="0" fontId="3" fillId="3" borderId="1" xfId="0" applyFont="1" applyFill="1" applyBorder="1" applyAlignment="1">
      <alignment/>
    </xf>
    <xf numFmtId="170" fontId="3" fillId="3" borderId="1" xfId="20" applyNumberFormat="1" applyFont="1" applyFill="1" applyBorder="1" applyAlignment="1">
      <alignment wrapText="1"/>
    </xf>
    <xf numFmtId="0" fontId="2" fillId="3" borderId="0" xfId="0" applyFont="1" applyFill="1" applyAlignment="1">
      <alignment/>
    </xf>
    <xf numFmtId="172" fontId="3" fillId="3" borderId="1" xfId="0" applyNumberFormat="1" applyFont="1" applyFill="1" applyBorder="1" applyAlignment="1">
      <alignment/>
    </xf>
    <xf numFmtId="171" fontId="2" fillId="3" borderId="1" xfId="0" applyNumberFormat="1" applyFont="1" applyFill="1" applyBorder="1" applyAlignment="1">
      <alignment/>
    </xf>
    <xf numFmtId="0" fontId="2" fillId="3" borderId="1" xfId="0" applyFont="1" applyFill="1" applyBorder="1" applyAlignment="1">
      <alignment wrapText="1"/>
    </xf>
    <xf numFmtId="170" fontId="3" fillId="3" borderId="1" xfId="20" applyNumberFormat="1" applyFont="1" applyFill="1" applyBorder="1" applyAlignment="1">
      <alignment/>
    </xf>
    <xf numFmtId="0" fontId="2" fillId="3" borderId="0" xfId="0" applyFont="1" applyFill="1" applyAlignment="1">
      <alignment/>
    </xf>
    <xf numFmtId="0" fontId="2" fillId="3" borderId="1" xfId="0" applyFont="1" applyFill="1" applyBorder="1" applyAlignment="1">
      <alignment/>
    </xf>
    <xf numFmtId="0" fontId="3" fillId="3" borderId="1" xfId="0" applyFont="1" applyFill="1" applyBorder="1" applyAlignment="1">
      <alignment/>
    </xf>
    <xf numFmtId="170" fontId="3" fillId="3" borderId="1" xfId="20" applyNumberFormat="1" applyFont="1" applyFill="1" applyBorder="1" applyAlignment="1">
      <alignment/>
    </xf>
    <xf numFmtId="171" fontId="2" fillId="3" borderId="1" xfId="0" applyNumberFormat="1" applyFont="1" applyFill="1" applyBorder="1" applyAlignment="1">
      <alignment horizontal="center"/>
    </xf>
    <xf numFmtId="170" fontId="3" fillId="3" borderId="1" xfId="20" applyNumberFormat="1" applyFont="1" applyFill="1" applyBorder="1" applyAlignment="1">
      <alignment horizontal="center"/>
    </xf>
    <xf numFmtId="0" fontId="10" fillId="0" borderId="0" xfId="0" applyFont="1" applyAlignment="1">
      <alignment horizontal="left"/>
    </xf>
    <xf numFmtId="0" fontId="2" fillId="0" borderId="4" xfId="0" applyFont="1" applyFill="1" applyBorder="1" applyAlignment="1">
      <alignment wrapText="1"/>
    </xf>
    <xf numFmtId="0" fontId="0" fillId="0" borderId="5" xfId="0" applyBorder="1" applyAlignment="1">
      <alignment wrapText="1"/>
    </xf>
    <xf numFmtId="0" fontId="0" fillId="0" borderId="6" xfId="0" applyBorder="1" applyAlignment="1">
      <alignment wrapText="1"/>
    </xf>
    <xf numFmtId="0" fontId="2" fillId="0" borderId="4" xfId="0" applyFont="1" applyBorder="1" applyAlignment="1">
      <alignment wrapText="1"/>
    </xf>
    <xf numFmtId="0" fontId="3" fillId="0" borderId="4" xfId="0" applyFont="1" applyFill="1" applyBorder="1" applyAlignment="1">
      <alignment wrapText="1"/>
    </xf>
    <xf numFmtId="0" fontId="2" fillId="0" borderId="5" xfId="0" applyFont="1" applyBorder="1" applyAlignment="1">
      <alignment wrapText="1"/>
    </xf>
    <xf numFmtId="0" fontId="2" fillId="0" borderId="6" xfId="0" applyFont="1" applyBorder="1" applyAlignment="1">
      <alignment wrapText="1"/>
    </xf>
    <xf numFmtId="0" fontId="2" fillId="0" borderId="5" xfId="0" applyFont="1" applyFill="1" applyBorder="1" applyAlignment="1">
      <alignment wrapText="1"/>
    </xf>
    <xf numFmtId="0" fontId="2" fillId="0" borderId="6" xfId="0" applyFont="1" applyFill="1" applyBorder="1" applyAlignment="1">
      <alignment wrapText="1"/>
    </xf>
    <xf numFmtId="0" fontId="2" fillId="0" borderId="4" xfId="0" applyFont="1" applyFill="1" applyBorder="1" applyAlignment="1">
      <alignment wrapText="1"/>
    </xf>
    <xf numFmtId="0" fontId="2" fillId="0" borderId="4" xfId="0" applyFont="1" applyBorder="1" applyAlignment="1">
      <alignment wrapText="1"/>
    </xf>
    <xf numFmtId="0" fontId="0" fillId="0" borderId="5" xfId="0" applyFont="1" applyBorder="1" applyAlignment="1">
      <alignment wrapText="1"/>
    </xf>
    <xf numFmtId="0" fontId="0" fillId="0" borderId="6" xfId="0" applyFont="1" applyBorder="1" applyAlignment="1">
      <alignment wrapText="1"/>
    </xf>
    <xf numFmtId="0" fontId="2" fillId="0" borderId="5" xfId="0" applyFont="1" applyBorder="1" applyAlignment="1">
      <alignment wrapText="1"/>
    </xf>
    <xf numFmtId="0" fontId="2" fillId="0" borderId="6" xfId="0" applyFont="1" applyBorder="1" applyAlignment="1">
      <alignment wrapText="1"/>
    </xf>
    <xf numFmtId="0" fontId="3" fillId="0" borderId="4" xfId="0" applyFont="1" applyFill="1" applyBorder="1" applyAlignment="1">
      <alignment wrapText="1"/>
    </xf>
    <xf numFmtId="0" fontId="2" fillId="0" borderId="5" xfId="0" applyFont="1" applyFill="1" applyBorder="1" applyAlignment="1">
      <alignment wrapText="1"/>
    </xf>
    <xf numFmtId="0" fontId="2" fillId="0" borderId="6" xfId="0" applyFont="1" applyFill="1" applyBorder="1" applyAlignment="1">
      <alignment wrapText="1"/>
    </xf>
    <xf numFmtId="0" fontId="3" fillId="3" borderId="4" xfId="0" applyFont="1" applyFill="1" applyBorder="1" applyAlignment="1">
      <alignment/>
    </xf>
    <xf numFmtId="0" fontId="3" fillId="3" borderId="5" xfId="0" applyFont="1" applyFill="1" applyBorder="1" applyAlignment="1">
      <alignment/>
    </xf>
    <xf numFmtId="0" fontId="3" fillId="3" borderId="6" xfId="0" applyFont="1" applyFill="1" applyBorder="1" applyAlignment="1">
      <alignment/>
    </xf>
    <xf numFmtId="0" fontId="3" fillId="3" borderId="4" xfId="0" applyFont="1" applyFill="1" applyBorder="1" applyAlignment="1">
      <alignment wrapText="1"/>
    </xf>
    <xf numFmtId="0" fontId="3" fillId="3" borderId="5" xfId="0" applyFont="1" applyFill="1" applyBorder="1" applyAlignment="1">
      <alignment wrapText="1"/>
    </xf>
    <xf numFmtId="0" fontId="3" fillId="3" borderId="6" xfId="0" applyFont="1" applyFill="1" applyBorder="1" applyAlignment="1">
      <alignment wrapText="1"/>
    </xf>
    <xf numFmtId="0" fontId="3" fillId="0" borderId="4" xfId="0" applyFont="1" applyBorder="1" applyAlignment="1">
      <alignment/>
    </xf>
    <xf numFmtId="0" fontId="2" fillId="0" borderId="5" xfId="0" applyFont="1" applyBorder="1" applyAlignment="1">
      <alignment/>
    </xf>
    <xf numFmtId="0" fontId="2" fillId="0" borderId="6" xfId="0" applyFont="1" applyBorder="1" applyAlignment="1">
      <alignment/>
    </xf>
    <xf numFmtId="0" fontId="3" fillId="0" borderId="4" xfId="0" applyFont="1" applyBorder="1" applyAlignment="1">
      <alignment wrapText="1"/>
    </xf>
    <xf numFmtId="0" fontId="2" fillId="0" borderId="5" xfId="0" applyFont="1" applyBorder="1" applyAlignment="1">
      <alignment/>
    </xf>
    <xf numFmtId="0" fontId="2" fillId="0" borderId="6" xfId="0" applyFont="1" applyBorder="1" applyAlignment="1">
      <alignment/>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3" fillId="0" borderId="4" xfId="0" applyFont="1" applyBorder="1" applyAlignment="1">
      <alignment wrapText="1"/>
    </xf>
    <xf numFmtId="0" fontId="3" fillId="0" borderId="5" xfId="0" applyFont="1" applyBorder="1" applyAlignment="1">
      <alignment wrapText="1"/>
    </xf>
    <xf numFmtId="0" fontId="3" fillId="0" borderId="6" xfId="0" applyFont="1" applyBorder="1" applyAlignment="1">
      <alignment wrapText="1"/>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2" fillId="3" borderId="5" xfId="0" applyFont="1" applyFill="1" applyBorder="1" applyAlignment="1">
      <alignment/>
    </xf>
    <xf numFmtId="0" fontId="2" fillId="3" borderId="6" xfId="0" applyFont="1" applyFill="1" applyBorder="1" applyAlignment="1">
      <alignment/>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3" fillId="0" borderId="1" xfId="0" applyFont="1" applyBorder="1" applyAlignment="1">
      <alignment/>
    </xf>
    <xf numFmtId="0" fontId="3" fillId="0" borderId="5" xfId="0" applyFont="1" applyFill="1" applyBorder="1" applyAlignment="1">
      <alignment wrapText="1"/>
    </xf>
    <xf numFmtId="0" fontId="3" fillId="0" borderId="6" xfId="0" applyFont="1" applyFill="1" applyBorder="1" applyAlignment="1">
      <alignment wrapText="1"/>
    </xf>
    <xf numFmtId="0" fontId="3" fillId="0" borderId="5" xfId="0" applyFont="1" applyBorder="1" applyAlignment="1">
      <alignment/>
    </xf>
    <xf numFmtId="0" fontId="3" fillId="0" borderId="6" xfId="0" applyFont="1" applyBorder="1" applyAlignment="1">
      <alignment/>
    </xf>
    <xf numFmtId="0" fontId="2" fillId="3" borderId="5" xfId="0" applyFont="1" applyFill="1" applyBorder="1" applyAlignment="1">
      <alignment wrapText="1"/>
    </xf>
    <xf numFmtId="0" fontId="2" fillId="3" borderId="6" xfId="0" applyFont="1" applyFill="1" applyBorder="1" applyAlignment="1">
      <alignment wrapText="1"/>
    </xf>
    <xf numFmtId="0" fontId="2" fillId="0" borderId="4" xfId="0" applyFont="1" applyFill="1" applyBorder="1" applyAlignment="1">
      <alignment/>
    </xf>
    <xf numFmtId="0" fontId="2" fillId="0" borderId="5" xfId="0" applyFont="1" applyFill="1" applyBorder="1" applyAlignment="1">
      <alignment/>
    </xf>
    <xf numFmtId="0" fontId="2" fillId="0" borderId="6" xfId="0" applyFont="1" applyFill="1" applyBorder="1" applyAlignment="1">
      <alignment/>
    </xf>
    <xf numFmtId="0" fontId="6" fillId="0" borderId="5" xfId="0" applyFont="1" applyBorder="1" applyAlignment="1">
      <alignment wrapText="1"/>
    </xf>
    <xf numFmtId="0" fontId="6" fillId="0" borderId="6" xfId="0" applyFont="1" applyBorder="1" applyAlignment="1">
      <alignment wrapText="1"/>
    </xf>
    <xf numFmtId="0" fontId="2" fillId="0" borderId="0" xfId="0" applyFont="1" applyAlignment="1">
      <alignment wrapText="1"/>
    </xf>
    <xf numFmtId="0" fontId="0" fillId="0" borderId="0" xfId="0" applyAlignment="1">
      <alignment wrapText="1"/>
    </xf>
    <xf numFmtId="0" fontId="9" fillId="0" borderId="0" xfId="0" applyFont="1" applyBorder="1" applyAlignment="1">
      <alignment horizontal="center" wrapText="1"/>
    </xf>
    <xf numFmtId="0" fontId="9" fillId="0" borderId="0" xfId="0" applyFont="1" applyBorder="1" applyAlignment="1">
      <alignment wrapText="1"/>
    </xf>
    <xf numFmtId="0" fontId="0" fillId="0" borderId="0" xfId="0" applyAlignment="1">
      <alignmen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58"/>
  <sheetViews>
    <sheetView tabSelected="1" workbookViewId="0" topLeftCell="A1">
      <selection activeCell="E3" sqref="E3:H3"/>
    </sheetView>
  </sheetViews>
  <sheetFormatPr defaultColWidth="9.00390625" defaultRowHeight="12.75"/>
  <cols>
    <col min="1" max="1" width="19.625" style="4" customWidth="1"/>
    <col min="2" max="2" width="20.75390625" style="4" customWidth="1"/>
    <col min="3" max="3" width="20.00390625" style="4" customWidth="1"/>
    <col min="4" max="4" width="10.125" style="4" customWidth="1"/>
    <col min="5" max="5" width="11.375" style="4" customWidth="1"/>
    <col min="6" max="6" width="0.74609375" style="4" hidden="1" customWidth="1"/>
    <col min="7" max="7" width="9.75390625" style="4" customWidth="1"/>
    <col min="8" max="8" width="8.375" style="4" customWidth="1"/>
    <col min="9" max="16384" width="8.875" style="4" customWidth="1"/>
  </cols>
  <sheetData>
    <row r="1" spans="5:8" ht="12.75">
      <c r="E1" s="77" t="s">
        <v>232</v>
      </c>
      <c r="F1" s="77"/>
      <c r="G1" s="77"/>
      <c r="H1" s="77"/>
    </row>
    <row r="2" spans="5:8" ht="12.75">
      <c r="E2" s="77" t="s">
        <v>233</v>
      </c>
      <c r="F2" s="77"/>
      <c r="G2" s="77"/>
      <c r="H2" s="77"/>
    </row>
    <row r="3" spans="5:8" ht="12.75">
      <c r="E3" s="77" t="s">
        <v>234</v>
      </c>
      <c r="F3" s="77"/>
      <c r="G3" s="77"/>
      <c r="H3" s="77"/>
    </row>
    <row r="4" spans="1:8" ht="30" customHeight="1">
      <c r="A4" s="135" t="s">
        <v>182</v>
      </c>
      <c r="B4" s="136"/>
      <c r="C4" s="136"/>
      <c r="D4" s="136"/>
      <c r="E4" s="136"/>
      <c r="F4" s="137"/>
      <c r="G4" s="137"/>
      <c r="H4" s="137"/>
    </row>
    <row r="5" spans="1:5" ht="14.25" customHeight="1">
      <c r="A5" s="5"/>
      <c r="B5" s="6"/>
      <c r="C5" s="6"/>
      <c r="D5" s="6"/>
      <c r="E5" s="6" t="s">
        <v>45</v>
      </c>
    </row>
    <row r="6" spans="1:8" ht="69.75" customHeight="1">
      <c r="A6" s="1" t="s">
        <v>21</v>
      </c>
      <c r="B6" s="113" t="s">
        <v>0</v>
      </c>
      <c r="C6" s="114"/>
      <c r="D6" s="115"/>
      <c r="E6" s="1" t="s">
        <v>181</v>
      </c>
      <c r="G6" s="52" t="s">
        <v>218</v>
      </c>
      <c r="H6" s="3" t="s">
        <v>135</v>
      </c>
    </row>
    <row r="7" spans="1:8" s="2" customFormat="1" ht="11.25">
      <c r="A7" s="64" t="s">
        <v>46</v>
      </c>
      <c r="B7" s="96" t="s">
        <v>8</v>
      </c>
      <c r="C7" s="116"/>
      <c r="D7" s="117"/>
      <c r="E7" s="65">
        <f>E8+E18+E21+E26+E30+E33+E40+E42+E44+E49+E59</f>
        <v>1355181.6</v>
      </c>
      <c r="F7" s="66">
        <f>SUM(F8:F126)</f>
        <v>0</v>
      </c>
      <c r="G7" s="67">
        <f>G8+G18+G21+G26+G30+G33+G40+G42+G44+G49+G59</f>
        <v>1281853.0999999999</v>
      </c>
      <c r="H7" s="68">
        <f>G7/E7*100</f>
        <v>94.58902777310433</v>
      </c>
    </row>
    <row r="8" spans="1:8" ht="11.25">
      <c r="A8" s="8" t="s">
        <v>24</v>
      </c>
      <c r="B8" s="102" t="s">
        <v>9</v>
      </c>
      <c r="C8" s="103"/>
      <c r="D8" s="104"/>
      <c r="E8" s="9">
        <f>E9</f>
        <v>477603</v>
      </c>
      <c r="G8" s="53">
        <f>G9</f>
        <v>487517.89999999997</v>
      </c>
      <c r="H8" s="10">
        <f>G8/E8*100</f>
        <v>102.07597104708303</v>
      </c>
    </row>
    <row r="9" spans="1:8" ht="18" customHeight="1">
      <c r="A9" s="11" t="s">
        <v>25</v>
      </c>
      <c r="B9" s="121" t="s">
        <v>1</v>
      </c>
      <c r="C9" s="121"/>
      <c r="D9" s="121"/>
      <c r="E9" s="12">
        <f>SUM(E10:E17)</f>
        <v>477603</v>
      </c>
      <c r="G9" s="53">
        <f>SUM(G10:G17)</f>
        <v>487517.89999999997</v>
      </c>
      <c r="H9" s="10">
        <f>G9/E9*100</f>
        <v>102.07597104708303</v>
      </c>
    </row>
    <row r="10" spans="1:8" ht="26.25" customHeight="1">
      <c r="A10" s="13" t="s">
        <v>26</v>
      </c>
      <c r="B10" s="81" t="s">
        <v>223</v>
      </c>
      <c r="C10" s="83"/>
      <c r="D10" s="84"/>
      <c r="E10" s="14">
        <v>8088</v>
      </c>
      <c r="G10" s="54">
        <v>8335.8</v>
      </c>
      <c r="H10" s="10">
        <f aca="true" t="shared" si="0" ref="H10:H70">G10/E10*100</f>
        <v>103.06379821958456</v>
      </c>
    </row>
    <row r="11" spans="1:8" ht="26.25" customHeight="1">
      <c r="A11" s="13" t="s">
        <v>171</v>
      </c>
      <c r="B11" s="81" t="s">
        <v>223</v>
      </c>
      <c r="C11" s="83"/>
      <c r="D11" s="84"/>
      <c r="E11" s="62" t="s">
        <v>162</v>
      </c>
      <c r="G11" s="54">
        <v>-27</v>
      </c>
      <c r="H11" s="10" t="s">
        <v>162</v>
      </c>
    </row>
    <row r="12" spans="1:8" ht="73.5" customHeight="1">
      <c r="A12" s="16" t="s">
        <v>28</v>
      </c>
      <c r="B12" s="108" t="s">
        <v>19</v>
      </c>
      <c r="C12" s="109"/>
      <c r="D12" s="109"/>
      <c r="E12" s="17">
        <v>462129</v>
      </c>
      <c r="G12" s="54">
        <v>469737.2</v>
      </c>
      <c r="H12" s="10">
        <f t="shared" si="0"/>
        <v>101.64633684533972</v>
      </c>
    </row>
    <row r="13" spans="1:8" ht="69.75" customHeight="1">
      <c r="A13" s="13" t="s">
        <v>27</v>
      </c>
      <c r="B13" s="118" t="s">
        <v>20</v>
      </c>
      <c r="C13" s="119"/>
      <c r="D13" s="120"/>
      <c r="E13" s="18">
        <v>1934</v>
      </c>
      <c r="G13" s="54">
        <v>2539.1</v>
      </c>
      <c r="H13" s="10">
        <f t="shared" si="0"/>
        <v>131.28748707342294</v>
      </c>
    </row>
    <row r="14" spans="1:8" ht="39.75" customHeight="1">
      <c r="A14" s="13" t="s">
        <v>29</v>
      </c>
      <c r="B14" s="81" t="s">
        <v>3</v>
      </c>
      <c r="C14" s="83"/>
      <c r="D14" s="84"/>
      <c r="E14" s="19">
        <v>5252</v>
      </c>
      <c r="G14" s="54">
        <v>6646.1</v>
      </c>
      <c r="H14" s="10">
        <f t="shared" si="0"/>
        <v>126.54417364813406</v>
      </c>
    </row>
    <row r="15" spans="1:8" ht="135" customHeight="1">
      <c r="A15" s="13" t="s">
        <v>30</v>
      </c>
      <c r="B15" s="81" t="s">
        <v>22</v>
      </c>
      <c r="C15" s="83"/>
      <c r="D15" s="84"/>
      <c r="E15" s="19">
        <v>200</v>
      </c>
      <c r="G15" s="54">
        <v>272.2</v>
      </c>
      <c r="H15" s="10">
        <f t="shared" si="0"/>
        <v>136.1</v>
      </c>
    </row>
    <row r="16" spans="1:8" ht="30" customHeight="1">
      <c r="A16" s="13" t="s">
        <v>136</v>
      </c>
      <c r="B16" s="81" t="s">
        <v>137</v>
      </c>
      <c r="C16" s="91"/>
      <c r="D16" s="92"/>
      <c r="E16" s="61" t="s">
        <v>162</v>
      </c>
      <c r="G16" s="54">
        <v>14</v>
      </c>
      <c r="H16" s="47" t="s">
        <v>162</v>
      </c>
    </row>
    <row r="17" spans="1:8" ht="30" customHeight="1">
      <c r="A17" s="13" t="s">
        <v>138</v>
      </c>
      <c r="B17" s="81" t="s">
        <v>139</v>
      </c>
      <c r="C17" s="91"/>
      <c r="D17" s="92"/>
      <c r="E17" s="19">
        <v>0</v>
      </c>
      <c r="G17" s="54">
        <v>0.5</v>
      </c>
      <c r="H17" s="47" t="s">
        <v>162</v>
      </c>
    </row>
    <row r="18" spans="1:8" ht="11.25">
      <c r="A18" s="8" t="s">
        <v>31</v>
      </c>
      <c r="B18" s="110" t="s">
        <v>10</v>
      </c>
      <c r="C18" s="111"/>
      <c r="D18" s="112"/>
      <c r="E18" s="20">
        <f>SUM(E19:E20)</f>
        <v>60124</v>
      </c>
      <c r="G18" s="53">
        <f>G19+G20</f>
        <v>58232.5</v>
      </c>
      <c r="H18" s="10">
        <f t="shared" si="0"/>
        <v>96.8540017297585</v>
      </c>
    </row>
    <row r="19" spans="1:8" ht="27.75" customHeight="1">
      <c r="A19" s="21" t="s">
        <v>175</v>
      </c>
      <c r="B19" s="81" t="s">
        <v>4</v>
      </c>
      <c r="C19" s="83"/>
      <c r="D19" s="84"/>
      <c r="E19" s="17">
        <v>52124</v>
      </c>
      <c r="G19" s="54">
        <v>42670.6</v>
      </c>
      <c r="H19" s="10">
        <f t="shared" si="0"/>
        <v>81.86363287545085</v>
      </c>
    </row>
    <row r="20" spans="1:8" ht="24.75" customHeight="1">
      <c r="A20" s="21" t="s">
        <v>176</v>
      </c>
      <c r="B20" s="81" t="s">
        <v>177</v>
      </c>
      <c r="C20" s="83"/>
      <c r="D20" s="84"/>
      <c r="E20" s="17">
        <v>8000</v>
      </c>
      <c r="G20" s="54">
        <v>15561.9</v>
      </c>
      <c r="H20" s="10">
        <f t="shared" si="0"/>
        <v>194.52375</v>
      </c>
    </row>
    <row r="21" spans="1:8" ht="15" customHeight="1">
      <c r="A21" s="8" t="s">
        <v>32</v>
      </c>
      <c r="B21" s="110" t="s">
        <v>11</v>
      </c>
      <c r="C21" s="111"/>
      <c r="D21" s="112"/>
      <c r="E21" s="12">
        <f>SUM(E22:E23)</f>
        <v>63379.4</v>
      </c>
      <c r="G21" s="53">
        <f>G22+G23</f>
        <v>64743.00000000001</v>
      </c>
      <c r="H21" s="10">
        <f t="shared" si="0"/>
        <v>102.15148770736234</v>
      </c>
    </row>
    <row r="22" spans="1:8" ht="36" customHeight="1">
      <c r="A22" s="21" t="s">
        <v>50</v>
      </c>
      <c r="B22" s="81" t="s">
        <v>51</v>
      </c>
      <c r="C22" s="83"/>
      <c r="D22" s="84"/>
      <c r="E22" s="17">
        <v>1135</v>
      </c>
      <c r="G22" s="54">
        <v>1329.3</v>
      </c>
      <c r="H22" s="10">
        <f t="shared" si="0"/>
        <v>117.11894273127751</v>
      </c>
    </row>
    <row r="23" spans="1:8" ht="17.25" customHeight="1">
      <c r="A23" s="8" t="s">
        <v>52</v>
      </c>
      <c r="B23" s="110" t="s">
        <v>12</v>
      </c>
      <c r="C23" s="111"/>
      <c r="D23" s="112"/>
      <c r="E23" s="12">
        <f>SUM(E24:E25)</f>
        <v>62244.4</v>
      </c>
      <c r="G23" s="57">
        <f>G24+G25</f>
        <v>63413.700000000004</v>
      </c>
      <c r="H23" s="10">
        <f t="shared" si="0"/>
        <v>101.87856256948417</v>
      </c>
    </row>
    <row r="24" spans="1:8" ht="48.75" customHeight="1">
      <c r="A24" s="21" t="s">
        <v>53</v>
      </c>
      <c r="B24" s="81" t="s">
        <v>54</v>
      </c>
      <c r="C24" s="83"/>
      <c r="D24" s="84"/>
      <c r="E24" s="17">
        <v>3850</v>
      </c>
      <c r="G24" s="54">
        <v>6639.4</v>
      </c>
      <c r="H24" s="10">
        <f t="shared" si="0"/>
        <v>172.45194805194802</v>
      </c>
    </row>
    <row r="25" spans="1:8" ht="46.5" customHeight="1">
      <c r="A25" s="21" t="s">
        <v>55</v>
      </c>
      <c r="B25" s="81" t="s">
        <v>56</v>
      </c>
      <c r="C25" s="83"/>
      <c r="D25" s="84"/>
      <c r="E25" s="17">
        <v>58394.4</v>
      </c>
      <c r="G25" s="54">
        <v>56774.3</v>
      </c>
      <c r="H25" s="10">
        <f t="shared" si="0"/>
        <v>97.22559012508049</v>
      </c>
    </row>
    <row r="26" spans="1:8" s="22" customFormat="1" ht="12.75" customHeight="1">
      <c r="A26" s="8" t="s">
        <v>33</v>
      </c>
      <c r="B26" s="110" t="s">
        <v>57</v>
      </c>
      <c r="C26" s="111"/>
      <c r="D26" s="112"/>
      <c r="E26" s="12">
        <f>SUM(E27:E29)</f>
        <v>24535</v>
      </c>
      <c r="G26" s="53">
        <f>G27+G28+G29</f>
        <v>25738.7</v>
      </c>
      <c r="H26" s="10">
        <f t="shared" si="0"/>
        <v>104.90605257794986</v>
      </c>
    </row>
    <row r="27" spans="1:8" ht="45" customHeight="1">
      <c r="A27" s="21" t="s">
        <v>34</v>
      </c>
      <c r="B27" s="81" t="s">
        <v>224</v>
      </c>
      <c r="C27" s="83"/>
      <c r="D27" s="84"/>
      <c r="E27" s="17">
        <v>4086</v>
      </c>
      <c r="G27" s="54">
        <v>4163.8</v>
      </c>
      <c r="H27" s="10">
        <f t="shared" si="0"/>
        <v>101.90406265296134</v>
      </c>
    </row>
    <row r="28" spans="1:8" ht="66.75" customHeight="1">
      <c r="A28" s="21" t="s">
        <v>35</v>
      </c>
      <c r="B28" s="81" t="s">
        <v>58</v>
      </c>
      <c r="C28" s="83"/>
      <c r="D28" s="84"/>
      <c r="E28" s="17">
        <v>20335</v>
      </c>
      <c r="G28" s="54">
        <v>21454.9</v>
      </c>
      <c r="H28" s="10">
        <f t="shared" si="0"/>
        <v>105.50725350381116</v>
      </c>
    </row>
    <row r="29" spans="1:8" ht="27" customHeight="1">
      <c r="A29" s="21" t="s">
        <v>36</v>
      </c>
      <c r="B29" s="81" t="s">
        <v>118</v>
      </c>
      <c r="C29" s="83"/>
      <c r="D29" s="84"/>
      <c r="E29" s="17">
        <v>114</v>
      </c>
      <c r="G29" s="54">
        <v>120</v>
      </c>
      <c r="H29" s="10">
        <f t="shared" si="0"/>
        <v>105.26315789473684</v>
      </c>
    </row>
    <row r="30" spans="1:8" ht="27" customHeight="1">
      <c r="A30" s="8" t="s">
        <v>37</v>
      </c>
      <c r="B30" s="110" t="s">
        <v>59</v>
      </c>
      <c r="C30" s="111"/>
      <c r="D30" s="112"/>
      <c r="E30" s="12">
        <f>E31</f>
        <v>340</v>
      </c>
      <c r="G30" s="53">
        <f>G31</f>
        <v>342.8</v>
      </c>
      <c r="H30" s="47">
        <f>G30/E30*100</f>
        <v>100.82352941176471</v>
      </c>
    </row>
    <row r="31" spans="1:8" ht="39.75" customHeight="1">
      <c r="A31" s="25" t="s">
        <v>140</v>
      </c>
      <c r="B31" s="87" t="s">
        <v>141</v>
      </c>
      <c r="C31" s="91"/>
      <c r="D31" s="92"/>
      <c r="E31" s="17">
        <v>340</v>
      </c>
      <c r="F31" s="24"/>
      <c r="G31" s="55">
        <v>342.8</v>
      </c>
      <c r="H31" s="47">
        <f>G31/E31*100</f>
        <v>100.82352941176471</v>
      </c>
    </row>
    <row r="32" spans="1:8" ht="19.5" customHeight="1">
      <c r="A32" s="69"/>
      <c r="B32" s="99" t="s">
        <v>151</v>
      </c>
      <c r="C32" s="100"/>
      <c r="D32" s="101"/>
      <c r="E32" s="70">
        <f>E30+E26+E21+E18+E8</f>
        <v>625981.4</v>
      </c>
      <c r="F32" s="71"/>
      <c r="G32" s="67">
        <f>G30+G26+G21+G18+G9</f>
        <v>636574.8999999999</v>
      </c>
      <c r="H32" s="68">
        <f t="shared" si="0"/>
        <v>101.69230267864187</v>
      </c>
    </row>
    <row r="33" spans="1:9" ht="28.5" customHeight="1">
      <c r="A33" s="8" t="s">
        <v>60</v>
      </c>
      <c r="B33" s="110" t="s">
        <v>13</v>
      </c>
      <c r="C33" s="111"/>
      <c r="D33" s="112"/>
      <c r="E33" s="12">
        <f>SUM(E35:E39)</f>
        <v>309382.2</v>
      </c>
      <c r="G33" s="53">
        <f>SUM(G34:G39)</f>
        <v>245465.3</v>
      </c>
      <c r="H33" s="51">
        <f t="shared" si="0"/>
        <v>79.34047272273583</v>
      </c>
      <c r="I33" s="24"/>
    </row>
    <row r="34" spans="1:8" ht="28.5" customHeight="1">
      <c r="A34" s="23" t="s">
        <v>219</v>
      </c>
      <c r="B34" s="88" t="s">
        <v>220</v>
      </c>
      <c r="C34" s="89"/>
      <c r="D34" s="90"/>
      <c r="E34" s="50" t="s">
        <v>162</v>
      </c>
      <c r="G34" s="54">
        <v>25</v>
      </c>
      <c r="H34" s="47" t="s">
        <v>162</v>
      </c>
    </row>
    <row r="35" spans="1:8" ht="17.25" customHeight="1">
      <c r="A35" s="21" t="s">
        <v>83</v>
      </c>
      <c r="B35" s="81" t="s">
        <v>84</v>
      </c>
      <c r="C35" s="83"/>
      <c r="D35" s="84"/>
      <c r="E35" s="17">
        <v>256</v>
      </c>
      <c r="G35" s="54">
        <v>243.9</v>
      </c>
      <c r="H35" s="10">
        <f t="shared" si="0"/>
        <v>95.2734375</v>
      </c>
    </row>
    <row r="36" spans="1:8" ht="60" customHeight="1">
      <c r="A36" s="23" t="s">
        <v>85</v>
      </c>
      <c r="B36" s="87" t="s">
        <v>86</v>
      </c>
      <c r="C36" s="94"/>
      <c r="D36" s="95"/>
      <c r="E36" s="17">
        <v>271973.2</v>
      </c>
      <c r="G36" s="54">
        <v>205949.9</v>
      </c>
      <c r="H36" s="10">
        <f t="shared" si="0"/>
        <v>75.72433607428967</v>
      </c>
    </row>
    <row r="37" spans="1:8" ht="45.75" customHeight="1">
      <c r="A37" s="21" t="s">
        <v>61</v>
      </c>
      <c r="B37" s="81" t="s">
        <v>62</v>
      </c>
      <c r="C37" s="83"/>
      <c r="D37" s="84"/>
      <c r="E37" s="17">
        <v>27995</v>
      </c>
      <c r="G37" s="54">
        <v>30121.2</v>
      </c>
      <c r="H37" s="10">
        <f t="shared" si="0"/>
        <v>107.5949276656546</v>
      </c>
    </row>
    <row r="38" spans="1:8" ht="36" customHeight="1">
      <c r="A38" s="21" t="s">
        <v>63</v>
      </c>
      <c r="B38" s="81" t="s">
        <v>64</v>
      </c>
      <c r="C38" s="83"/>
      <c r="D38" s="84"/>
      <c r="E38" s="17">
        <v>355</v>
      </c>
      <c r="G38" s="54">
        <v>352</v>
      </c>
      <c r="H38" s="10">
        <f t="shared" si="0"/>
        <v>99.15492957746478</v>
      </c>
    </row>
    <row r="39" spans="1:8" ht="27" customHeight="1">
      <c r="A39" s="21" t="s">
        <v>87</v>
      </c>
      <c r="B39" s="81" t="s">
        <v>65</v>
      </c>
      <c r="C39" s="83"/>
      <c r="D39" s="84"/>
      <c r="E39" s="17">
        <v>8803</v>
      </c>
      <c r="G39" s="54">
        <v>8773.3</v>
      </c>
      <c r="H39" s="10">
        <f t="shared" si="0"/>
        <v>99.66261501760762</v>
      </c>
    </row>
    <row r="40" spans="1:8" s="22" customFormat="1" ht="18" customHeight="1">
      <c r="A40" s="8" t="s">
        <v>38</v>
      </c>
      <c r="B40" s="110" t="s">
        <v>18</v>
      </c>
      <c r="C40" s="111"/>
      <c r="D40" s="112"/>
      <c r="E40" s="12">
        <f>E41</f>
        <v>3266</v>
      </c>
      <c r="G40" s="53">
        <f>G41</f>
        <v>3171.7</v>
      </c>
      <c r="H40" s="10">
        <f t="shared" si="0"/>
        <v>97.11267605633802</v>
      </c>
    </row>
    <row r="41" spans="1:8" ht="16.5" customHeight="1">
      <c r="A41" s="21" t="s">
        <v>66</v>
      </c>
      <c r="B41" s="81" t="s">
        <v>88</v>
      </c>
      <c r="C41" s="83"/>
      <c r="D41" s="84"/>
      <c r="E41" s="17">
        <v>3266</v>
      </c>
      <c r="G41" s="54">
        <v>3171.7</v>
      </c>
      <c r="H41" s="10">
        <f t="shared" si="0"/>
        <v>97.11267605633802</v>
      </c>
    </row>
    <row r="42" spans="1:8" ht="20.25" customHeight="1">
      <c r="A42" s="26" t="s">
        <v>105</v>
      </c>
      <c r="B42" s="110" t="s">
        <v>106</v>
      </c>
      <c r="C42" s="111"/>
      <c r="D42" s="112"/>
      <c r="E42" s="12">
        <f>E43</f>
        <v>507.7</v>
      </c>
      <c r="G42" s="56">
        <f>G43</f>
        <v>510.2</v>
      </c>
      <c r="H42" s="47">
        <f>G42/E42*100</f>
        <v>100.4924167815639</v>
      </c>
    </row>
    <row r="43" spans="1:8" ht="24" customHeight="1">
      <c r="A43" s="27" t="s">
        <v>107</v>
      </c>
      <c r="B43" s="81" t="s">
        <v>110</v>
      </c>
      <c r="C43" s="83"/>
      <c r="D43" s="84"/>
      <c r="E43" s="17">
        <v>507.7</v>
      </c>
      <c r="G43" s="54">
        <v>510.2</v>
      </c>
      <c r="H43" s="47">
        <f>G43/E43*100</f>
        <v>100.4924167815639</v>
      </c>
    </row>
    <row r="44" spans="1:8" ht="23.25" customHeight="1">
      <c r="A44" s="8" t="s">
        <v>39</v>
      </c>
      <c r="B44" s="110" t="s">
        <v>14</v>
      </c>
      <c r="C44" s="111"/>
      <c r="D44" s="112"/>
      <c r="E44" s="12">
        <f>SUM(E45:E48)</f>
        <v>379541.8</v>
      </c>
      <c r="G44" s="53">
        <f>SUM(G45:G48)</f>
        <v>373939.2</v>
      </c>
      <c r="H44" s="10">
        <f>G44/E44*100</f>
        <v>98.52385165481114</v>
      </c>
    </row>
    <row r="45" spans="1:8" ht="26.25" customHeight="1">
      <c r="A45" s="23" t="s">
        <v>67</v>
      </c>
      <c r="B45" s="87" t="s">
        <v>68</v>
      </c>
      <c r="C45" s="94"/>
      <c r="D45" s="95"/>
      <c r="E45" s="17">
        <v>217211.6</v>
      </c>
      <c r="F45" s="24"/>
      <c r="G45" s="55">
        <v>196687</v>
      </c>
      <c r="H45" s="10">
        <f t="shared" si="0"/>
        <v>90.55087297363492</v>
      </c>
    </row>
    <row r="46" spans="1:8" ht="32.25" customHeight="1">
      <c r="A46" s="21" t="s">
        <v>69</v>
      </c>
      <c r="B46" s="81" t="s">
        <v>70</v>
      </c>
      <c r="C46" s="83"/>
      <c r="D46" s="84"/>
      <c r="E46" s="17">
        <v>0</v>
      </c>
      <c r="G46" s="54">
        <v>138.5</v>
      </c>
      <c r="H46" s="47" t="s">
        <v>162</v>
      </c>
    </row>
    <row r="47" spans="1:8" ht="54.75" customHeight="1">
      <c r="A47" s="21" t="s">
        <v>142</v>
      </c>
      <c r="B47" s="81" t="s">
        <v>143</v>
      </c>
      <c r="C47" s="91"/>
      <c r="D47" s="92"/>
      <c r="E47" s="17">
        <v>86562.5</v>
      </c>
      <c r="G47" s="54">
        <v>90047.4</v>
      </c>
      <c r="H47" s="10">
        <f t="shared" si="0"/>
        <v>104.02587725631768</v>
      </c>
    </row>
    <row r="48" spans="1:8" ht="36" customHeight="1">
      <c r="A48" s="2" t="s">
        <v>153</v>
      </c>
      <c r="B48" s="81" t="s">
        <v>95</v>
      </c>
      <c r="C48" s="83"/>
      <c r="D48" s="84"/>
      <c r="E48" s="17">
        <v>75767.7</v>
      </c>
      <c r="G48" s="54">
        <v>87066.3</v>
      </c>
      <c r="H48" s="10">
        <f t="shared" si="0"/>
        <v>114.91215913905266</v>
      </c>
    </row>
    <row r="49" spans="1:8" ht="11.25">
      <c r="A49" s="8" t="s">
        <v>44</v>
      </c>
      <c r="B49" s="102" t="s">
        <v>15</v>
      </c>
      <c r="C49" s="124"/>
      <c r="D49" s="125"/>
      <c r="E49" s="12">
        <f>SUM(E50:E55)</f>
        <v>9645</v>
      </c>
      <c r="G49" s="53">
        <f>SUM(G50:G55)</f>
        <v>10501.8</v>
      </c>
      <c r="H49" s="10">
        <f t="shared" si="0"/>
        <v>108.88335925349921</v>
      </c>
    </row>
    <row r="50" spans="1:8" ht="45" customHeight="1">
      <c r="A50" s="21" t="s">
        <v>40</v>
      </c>
      <c r="B50" s="81" t="s">
        <v>23</v>
      </c>
      <c r="C50" s="83"/>
      <c r="D50" s="84"/>
      <c r="E50" s="17">
        <v>28</v>
      </c>
      <c r="G50" s="54">
        <v>29.8</v>
      </c>
      <c r="H50" s="10">
        <f t="shared" si="0"/>
        <v>106.42857142857143</v>
      </c>
    </row>
    <row r="51" spans="1:8" ht="46.5" customHeight="1">
      <c r="A51" s="21" t="s">
        <v>41</v>
      </c>
      <c r="B51" s="81" t="s">
        <v>5</v>
      </c>
      <c r="C51" s="83"/>
      <c r="D51" s="84"/>
      <c r="E51" s="17">
        <v>60</v>
      </c>
      <c r="G51" s="54">
        <v>56.3</v>
      </c>
      <c r="H51" s="10">
        <f t="shared" si="0"/>
        <v>93.83333333333333</v>
      </c>
    </row>
    <row r="52" spans="1:8" ht="44.25" customHeight="1">
      <c r="A52" s="21" t="s">
        <v>42</v>
      </c>
      <c r="B52" s="81" t="s">
        <v>6</v>
      </c>
      <c r="C52" s="83"/>
      <c r="D52" s="84"/>
      <c r="E52" s="17">
        <v>62</v>
      </c>
      <c r="G52" s="54">
        <v>61.1</v>
      </c>
      <c r="H52" s="10">
        <f t="shared" si="0"/>
        <v>98.54838709677419</v>
      </c>
    </row>
    <row r="53" spans="1:8" ht="45.75" customHeight="1">
      <c r="A53" s="49" t="s">
        <v>183</v>
      </c>
      <c r="B53" s="81" t="s">
        <v>225</v>
      </c>
      <c r="C53" s="91"/>
      <c r="D53" s="92"/>
      <c r="E53" s="42">
        <v>800</v>
      </c>
      <c r="G53" s="54">
        <v>828.9</v>
      </c>
      <c r="H53" s="47">
        <f>G53/E53*100</f>
        <v>103.6125</v>
      </c>
    </row>
    <row r="54" spans="1:8" ht="24.75" customHeight="1">
      <c r="A54" s="23" t="s">
        <v>48</v>
      </c>
      <c r="B54" s="87" t="s">
        <v>49</v>
      </c>
      <c r="C54" s="94"/>
      <c r="D54" s="95"/>
      <c r="E54" s="17">
        <v>5299</v>
      </c>
      <c r="G54" s="54">
        <v>5448.2</v>
      </c>
      <c r="H54" s="10">
        <f t="shared" si="0"/>
        <v>102.81562558973391</v>
      </c>
    </row>
    <row r="55" spans="1:8" s="22" customFormat="1" ht="35.25" customHeight="1">
      <c r="A55" s="29" t="s">
        <v>71</v>
      </c>
      <c r="B55" s="93" t="s">
        <v>109</v>
      </c>
      <c r="C55" s="122"/>
      <c r="D55" s="123"/>
      <c r="E55" s="12">
        <f>SUM(E56:E58)</f>
        <v>3396</v>
      </c>
      <c r="G55" s="53">
        <f>SUM(G56:G58)</f>
        <v>4077.5</v>
      </c>
      <c r="H55" s="10">
        <f t="shared" si="0"/>
        <v>120.06772673733805</v>
      </c>
    </row>
    <row r="56" spans="1:8" ht="18" customHeight="1">
      <c r="A56" s="23" t="s">
        <v>71</v>
      </c>
      <c r="B56" s="87" t="s">
        <v>101</v>
      </c>
      <c r="C56" s="94"/>
      <c r="D56" s="95"/>
      <c r="E56" s="17">
        <v>152</v>
      </c>
      <c r="G56" s="54">
        <v>153.2</v>
      </c>
      <c r="H56" s="10">
        <f t="shared" si="0"/>
        <v>100.78947368421052</v>
      </c>
    </row>
    <row r="57" spans="1:8" ht="24.75" customHeight="1">
      <c r="A57" s="23" t="s">
        <v>71</v>
      </c>
      <c r="B57" s="87" t="s">
        <v>89</v>
      </c>
      <c r="C57" s="94"/>
      <c r="D57" s="95"/>
      <c r="E57" s="17">
        <v>497</v>
      </c>
      <c r="G57" s="54">
        <v>510.3</v>
      </c>
      <c r="H57" s="10">
        <f t="shared" si="0"/>
        <v>102.67605633802816</v>
      </c>
    </row>
    <row r="58" spans="1:8" ht="24" customHeight="1">
      <c r="A58" s="23" t="s">
        <v>71</v>
      </c>
      <c r="B58" s="87" t="s">
        <v>90</v>
      </c>
      <c r="C58" s="94"/>
      <c r="D58" s="95"/>
      <c r="E58" s="17">
        <v>2747</v>
      </c>
      <c r="G58" s="54">
        <v>3414</v>
      </c>
      <c r="H58" s="10">
        <f t="shared" si="0"/>
        <v>124.28103385511466</v>
      </c>
    </row>
    <row r="59" spans="1:8" ht="11.25">
      <c r="A59" s="29" t="s">
        <v>43</v>
      </c>
      <c r="B59" s="93" t="s">
        <v>16</v>
      </c>
      <c r="C59" s="122"/>
      <c r="D59" s="123"/>
      <c r="E59" s="12">
        <f>E62</f>
        <v>26857.5</v>
      </c>
      <c r="G59" s="53">
        <f>G60+G62</f>
        <v>11690</v>
      </c>
      <c r="H59" s="10">
        <f t="shared" si="0"/>
        <v>43.526016941264075</v>
      </c>
    </row>
    <row r="60" spans="1:8" ht="18" customHeight="1">
      <c r="A60" s="29" t="s">
        <v>145</v>
      </c>
      <c r="B60" s="93" t="s">
        <v>144</v>
      </c>
      <c r="C60" s="91"/>
      <c r="D60" s="92"/>
      <c r="E60" s="48" t="s">
        <v>162</v>
      </c>
      <c r="G60" s="53">
        <f>G61</f>
        <v>32.5</v>
      </c>
      <c r="H60" s="47" t="s">
        <v>162</v>
      </c>
    </row>
    <row r="61" spans="1:8" ht="23.25" customHeight="1">
      <c r="A61" s="29" t="s">
        <v>145</v>
      </c>
      <c r="B61" s="87" t="s">
        <v>146</v>
      </c>
      <c r="C61" s="91"/>
      <c r="D61" s="92"/>
      <c r="E61" s="12">
        <v>0</v>
      </c>
      <c r="G61" s="54">
        <v>32.5</v>
      </c>
      <c r="H61" s="47" t="s">
        <v>162</v>
      </c>
    </row>
    <row r="62" spans="1:8" s="22" customFormat="1" ht="22.5" customHeight="1">
      <c r="A62" s="29" t="s">
        <v>72</v>
      </c>
      <c r="B62" s="93" t="s">
        <v>121</v>
      </c>
      <c r="C62" s="122"/>
      <c r="D62" s="123"/>
      <c r="E62" s="12">
        <f>SUM(E63:E64)</f>
        <v>26857.5</v>
      </c>
      <c r="G62" s="53">
        <f>G63+G64+G65</f>
        <v>11657.5</v>
      </c>
      <c r="H62" s="10">
        <f t="shared" si="0"/>
        <v>43.40500791212883</v>
      </c>
    </row>
    <row r="63" spans="1:8" ht="18" customHeight="1">
      <c r="A63" s="23" t="s">
        <v>73</v>
      </c>
      <c r="B63" s="128" t="s">
        <v>91</v>
      </c>
      <c r="C63" s="129"/>
      <c r="D63" s="130"/>
      <c r="E63" s="17">
        <v>558.5</v>
      </c>
      <c r="G63" s="54">
        <v>558.5</v>
      </c>
      <c r="H63" s="10">
        <f t="shared" si="0"/>
        <v>100</v>
      </c>
    </row>
    <row r="64" spans="1:8" ht="15.75" customHeight="1">
      <c r="A64" s="23" t="s">
        <v>74</v>
      </c>
      <c r="B64" s="87" t="s">
        <v>92</v>
      </c>
      <c r="C64" s="94"/>
      <c r="D64" s="95"/>
      <c r="E64" s="17">
        <v>26299</v>
      </c>
      <c r="G64" s="54">
        <v>11082.9</v>
      </c>
      <c r="H64" s="10">
        <f t="shared" si="0"/>
        <v>42.14190653637021</v>
      </c>
    </row>
    <row r="65" spans="1:8" ht="15.75" customHeight="1">
      <c r="A65" s="23" t="s">
        <v>74</v>
      </c>
      <c r="B65" s="87" t="s">
        <v>163</v>
      </c>
      <c r="C65" s="79"/>
      <c r="D65" s="80"/>
      <c r="E65" s="17">
        <v>0</v>
      </c>
      <c r="G65" s="54">
        <v>16.1</v>
      </c>
      <c r="H65" s="10" t="s">
        <v>162</v>
      </c>
    </row>
    <row r="66" spans="1:8" s="2" customFormat="1" ht="23.25" customHeight="1">
      <c r="A66" s="72"/>
      <c r="B66" s="99" t="s">
        <v>152</v>
      </c>
      <c r="C66" s="100"/>
      <c r="D66" s="101"/>
      <c r="E66" s="70">
        <f>E33+E40+E42+E44+E49+E59</f>
        <v>729200.2</v>
      </c>
      <c r="F66" s="66"/>
      <c r="G66" s="67">
        <f>G59+G49+G44+G42+G40+G33</f>
        <v>645278.2</v>
      </c>
      <c r="H66" s="68">
        <f t="shared" si="0"/>
        <v>88.49122641491321</v>
      </c>
    </row>
    <row r="67" spans="1:8" ht="20.25" customHeight="1">
      <c r="A67" s="73" t="s">
        <v>75</v>
      </c>
      <c r="B67" s="99" t="s">
        <v>174</v>
      </c>
      <c r="C67" s="126"/>
      <c r="D67" s="127"/>
      <c r="E67" s="70">
        <f>E68+E120</f>
        <v>1204275.2079999999</v>
      </c>
      <c r="F67" s="71"/>
      <c r="G67" s="67">
        <f>G68+G120</f>
        <v>1063299.7000000002</v>
      </c>
      <c r="H67" s="68">
        <f t="shared" si="0"/>
        <v>88.29374655697472</v>
      </c>
    </row>
    <row r="68" spans="1:8" ht="42.75" customHeight="1">
      <c r="A68" s="44" t="s">
        <v>173</v>
      </c>
      <c r="B68" s="93" t="s">
        <v>7</v>
      </c>
      <c r="C68" s="94"/>
      <c r="D68" s="95"/>
      <c r="E68" s="12">
        <f>E69+E73+E90+E108</f>
        <v>1205130.508</v>
      </c>
      <c r="F68" s="24"/>
      <c r="G68" s="57">
        <f>G69+G73+G90+G108</f>
        <v>1068602.1</v>
      </c>
      <c r="H68" s="10">
        <f t="shared" si="0"/>
        <v>88.67106864412732</v>
      </c>
    </row>
    <row r="69" spans="1:8" ht="25.5" customHeight="1">
      <c r="A69" s="31" t="s">
        <v>124</v>
      </c>
      <c r="B69" s="110" t="s">
        <v>126</v>
      </c>
      <c r="C69" s="91"/>
      <c r="D69" s="92"/>
      <c r="E69" s="12">
        <f>E70+E71+E72</f>
        <v>32558</v>
      </c>
      <c r="G69" s="53">
        <f>G70+G71+G72</f>
        <v>32557.6</v>
      </c>
      <c r="H69" s="10">
        <f>G69/E69*100</f>
        <v>99.9987714233061</v>
      </c>
    </row>
    <row r="70" spans="1:8" ht="15.75" customHeight="1">
      <c r="A70" s="31" t="s">
        <v>154</v>
      </c>
      <c r="B70" s="81" t="s">
        <v>125</v>
      </c>
      <c r="C70" s="83"/>
      <c r="D70" s="84"/>
      <c r="E70" s="17">
        <v>263</v>
      </c>
      <c r="G70" s="54">
        <v>263</v>
      </c>
      <c r="H70" s="10">
        <f t="shared" si="0"/>
        <v>100</v>
      </c>
    </row>
    <row r="71" spans="1:8" ht="15.75" customHeight="1">
      <c r="A71" s="31" t="s">
        <v>164</v>
      </c>
      <c r="B71" s="81" t="s">
        <v>165</v>
      </c>
      <c r="C71" s="79"/>
      <c r="D71" s="80"/>
      <c r="E71" s="17">
        <v>20295</v>
      </c>
      <c r="G71" s="54">
        <v>20294.6</v>
      </c>
      <c r="H71" s="47">
        <f>G71/E71*100</f>
        <v>99.9980290711998</v>
      </c>
    </row>
    <row r="72" spans="1:8" ht="15.75" customHeight="1">
      <c r="A72" s="31" t="s">
        <v>184</v>
      </c>
      <c r="B72" s="81" t="s">
        <v>185</v>
      </c>
      <c r="C72" s="79"/>
      <c r="D72" s="80"/>
      <c r="E72" s="17">
        <v>12000</v>
      </c>
      <c r="G72" s="54">
        <v>12000</v>
      </c>
      <c r="H72" s="47">
        <f>G72/E72*100</f>
        <v>100</v>
      </c>
    </row>
    <row r="73" spans="1:8" ht="24" customHeight="1">
      <c r="A73" s="31" t="s">
        <v>156</v>
      </c>
      <c r="B73" s="105" t="s">
        <v>155</v>
      </c>
      <c r="C73" s="131"/>
      <c r="D73" s="132"/>
      <c r="E73" s="32">
        <f>SUM(E74:E89)</f>
        <v>728173.0079999999</v>
      </c>
      <c r="G73" s="56">
        <f>SUM(G74:G89)</f>
        <v>623649.6</v>
      </c>
      <c r="H73" s="47">
        <f>G73/E73*100</f>
        <v>85.64580026289578</v>
      </c>
    </row>
    <row r="74" spans="1:8" ht="24" customHeight="1">
      <c r="A74" s="15" t="s">
        <v>186</v>
      </c>
      <c r="B74" s="81" t="s">
        <v>187</v>
      </c>
      <c r="C74" s="79"/>
      <c r="D74" s="80"/>
      <c r="E74" s="43">
        <v>40000</v>
      </c>
      <c r="G74" s="54">
        <v>39999.5</v>
      </c>
      <c r="H74" s="47">
        <f>G74/E74*100</f>
        <v>99.99875</v>
      </c>
    </row>
    <row r="75" spans="1:8" ht="39" customHeight="1">
      <c r="A75" s="15" t="s">
        <v>188</v>
      </c>
      <c r="B75" s="81" t="s">
        <v>47</v>
      </c>
      <c r="C75" s="79"/>
      <c r="D75" s="80"/>
      <c r="E75" s="43">
        <v>2609</v>
      </c>
      <c r="F75" s="24"/>
      <c r="G75" s="55">
        <v>2564.6</v>
      </c>
      <c r="H75" s="63">
        <f>G75/E75*100</f>
        <v>98.29819854350326</v>
      </c>
    </row>
    <row r="76" spans="1:8" ht="25.5" customHeight="1">
      <c r="A76" s="15" t="s">
        <v>169</v>
      </c>
      <c r="B76" s="81" t="s">
        <v>189</v>
      </c>
      <c r="C76" s="79"/>
      <c r="D76" s="80"/>
      <c r="E76" s="43">
        <v>8019</v>
      </c>
      <c r="G76" s="54">
        <v>8019</v>
      </c>
      <c r="H76" s="47">
        <f aca="true" t="shared" si="1" ref="H76:H131">G76/E76*100</f>
        <v>100</v>
      </c>
    </row>
    <row r="77" spans="1:8" ht="25.5" customHeight="1">
      <c r="A77" s="15" t="s">
        <v>169</v>
      </c>
      <c r="B77" s="81" t="s">
        <v>159</v>
      </c>
      <c r="C77" s="79"/>
      <c r="D77" s="80"/>
      <c r="E77" s="17">
        <v>228</v>
      </c>
      <c r="G77" s="54">
        <v>227.9</v>
      </c>
      <c r="H77" s="47">
        <f t="shared" si="1"/>
        <v>99.95614035087719</v>
      </c>
    </row>
    <row r="78" spans="1:8" ht="25.5" customHeight="1">
      <c r="A78" s="15" t="s">
        <v>170</v>
      </c>
      <c r="B78" s="81" t="s">
        <v>166</v>
      </c>
      <c r="C78" s="79"/>
      <c r="D78" s="80"/>
      <c r="E78" s="17">
        <v>2712</v>
      </c>
      <c r="G78" s="54">
        <v>2712</v>
      </c>
      <c r="H78" s="47">
        <f t="shared" si="1"/>
        <v>100</v>
      </c>
    </row>
    <row r="79" spans="1:8" ht="25.5" customHeight="1">
      <c r="A79" s="15" t="s">
        <v>169</v>
      </c>
      <c r="B79" s="81" t="s">
        <v>160</v>
      </c>
      <c r="C79" s="79"/>
      <c r="D79" s="80"/>
      <c r="E79" s="17">
        <v>5748</v>
      </c>
      <c r="G79" s="54">
        <v>5748</v>
      </c>
      <c r="H79" s="47">
        <f t="shared" si="1"/>
        <v>100</v>
      </c>
    </row>
    <row r="80" spans="1:8" ht="52.5" customHeight="1">
      <c r="A80" s="15" t="s">
        <v>169</v>
      </c>
      <c r="B80" s="81" t="s">
        <v>190</v>
      </c>
      <c r="C80" s="79"/>
      <c r="D80" s="80"/>
      <c r="E80" s="17">
        <v>21614</v>
      </c>
      <c r="G80" s="54">
        <v>21614</v>
      </c>
      <c r="H80" s="47">
        <f t="shared" si="1"/>
        <v>100</v>
      </c>
    </row>
    <row r="81" spans="1:8" ht="35.25" customHeight="1">
      <c r="A81" s="15" t="s">
        <v>170</v>
      </c>
      <c r="B81" s="81" t="s">
        <v>191</v>
      </c>
      <c r="C81" s="79"/>
      <c r="D81" s="80"/>
      <c r="E81" s="17">
        <v>4963</v>
      </c>
      <c r="G81" s="54">
        <v>4364.3</v>
      </c>
      <c r="H81" s="47">
        <f t="shared" si="1"/>
        <v>87.93673181543423</v>
      </c>
    </row>
    <row r="82" spans="1:8" ht="35.25" customHeight="1">
      <c r="A82" s="15" t="s">
        <v>186</v>
      </c>
      <c r="B82" s="81" t="s">
        <v>192</v>
      </c>
      <c r="C82" s="79"/>
      <c r="D82" s="80"/>
      <c r="E82" s="17">
        <v>400000</v>
      </c>
      <c r="G82" s="54">
        <v>395958.6</v>
      </c>
      <c r="H82" s="47">
        <f t="shared" si="1"/>
        <v>98.98965</v>
      </c>
    </row>
    <row r="83" spans="1:8" ht="44.25" customHeight="1">
      <c r="A83" s="15" t="s">
        <v>167</v>
      </c>
      <c r="B83" s="81" t="s">
        <v>157</v>
      </c>
      <c r="C83" s="79"/>
      <c r="D83" s="80"/>
      <c r="E83" s="17">
        <v>17525.908</v>
      </c>
      <c r="G83" s="54">
        <v>5257.8</v>
      </c>
      <c r="H83" s="47">
        <f t="shared" si="1"/>
        <v>30.00015748114164</v>
      </c>
    </row>
    <row r="84" spans="1:8" ht="25.5" customHeight="1">
      <c r="A84" s="15" t="s">
        <v>168</v>
      </c>
      <c r="B84" s="81" t="s">
        <v>158</v>
      </c>
      <c r="C84" s="79"/>
      <c r="D84" s="80"/>
      <c r="E84" s="17">
        <v>8763</v>
      </c>
      <c r="G84" s="54">
        <v>8763</v>
      </c>
      <c r="H84" s="47">
        <f t="shared" si="1"/>
        <v>100</v>
      </c>
    </row>
    <row r="85" spans="1:8" ht="39" customHeight="1">
      <c r="A85" s="15" t="s">
        <v>186</v>
      </c>
      <c r="B85" s="81" t="s">
        <v>193</v>
      </c>
      <c r="C85" s="79"/>
      <c r="D85" s="80"/>
      <c r="E85" s="17">
        <v>1031.1</v>
      </c>
      <c r="G85" s="54">
        <v>800</v>
      </c>
      <c r="H85" s="47">
        <f t="shared" si="1"/>
        <v>77.58704296382504</v>
      </c>
    </row>
    <row r="86" spans="1:8" ht="41.25" customHeight="1">
      <c r="A86" s="15" t="s">
        <v>186</v>
      </c>
      <c r="B86" s="81" t="s">
        <v>194</v>
      </c>
      <c r="C86" s="79"/>
      <c r="D86" s="80"/>
      <c r="E86" s="17">
        <v>500</v>
      </c>
      <c r="G86" s="54">
        <v>441</v>
      </c>
      <c r="H86" s="47">
        <f t="shared" si="1"/>
        <v>88.2</v>
      </c>
    </row>
    <row r="87" spans="1:8" ht="45.75" customHeight="1">
      <c r="A87" s="15" t="s">
        <v>186</v>
      </c>
      <c r="B87" s="81" t="s">
        <v>195</v>
      </c>
      <c r="C87" s="79"/>
      <c r="D87" s="80"/>
      <c r="E87" s="17">
        <v>34551</v>
      </c>
      <c r="G87" s="54">
        <v>32823.4</v>
      </c>
      <c r="H87" s="47">
        <f t="shared" si="1"/>
        <v>94.99985528638824</v>
      </c>
    </row>
    <row r="88" spans="1:8" ht="66" customHeight="1">
      <c r="A88" s="15" t="s">
        <v>196</v>
      </c>
      <c r="B88" s="81" t="s">
        <v>226</v>
      </c>
      <c r="C88" s="79"/>
      <c r="D88" s="80"/>
      <c r="E88" s="17">
        <v>179763</v>
      </c>
      <c r="G88" s="54">
        <v>94214.5</v>
      </c>
      <c r="H88" s="47">
        <f t="shared" si="1"/>
        <v>52.410395910170614</v>
      </c>
    </row>
    <row r="89" spans="1:8" ht="25.5" customHeight="1">
      <c r="A89" s="15" t="s">
        <v>170</v>
      </c>
      <c r="B89" s="81" t="s">
        <v>197</v>
      </c>
      <c r="C89" s="79"/>
      <c r="D89" s="80"/>
      <c r="E89" s="17">
        <v>146</v>
      </c>
      <c r="G89" s="54">
        <v>142</v>
      </c>
      <c r="H89" s="47">
        <f t="shared" si="1"/>
        <v>97.26027397260275</v>
      </c>
    </row>
    <row r="90" spans="1:8" ht="21.75" customHeight="1">
      <c r="A90" s="31" t="s">
        <v>93</v>
      </c>
      <c r="B90" s="110" t="s">
        <v>17</v>
      </c>
      <c r="C90" s="111"/>
      <c r="D90" s="112"/>
      <c r="E90" s="12">
        <f>SUM(E91:E107)</f>
        <v>399027.5</v>
      </c>
      <c r="G90" s="53">
        <f>SUM(G91:G107)</f>
        <v>368095.4</v>
      </c>
      <c r="H90" s="47">
        <f t="shared" si="1"/>
        <v>92.2481282618366</v>
      </c>
    </row>
    <row r="91" spans="1:8" ht="26.25" customHeight="1">
      <c r="A91" s="21" t="s">
        <v>172</v>
      </c>
      <c r="B91" s="88" t="s">
        <v>198</v>
      </c>
      <c r="C91" s="89"/>
      <c r="D91" s="90"/>
      <c r="E91" s="43">
        <v>5</v>
      </c>
      <c r="G91" s="54">
        <v>0</v>
      </c>
      <c r="H91" s="47">
        <f t="shared" si="1"/>
        <v>0</v>
      </c>
    </row>
    <row r="92" spans="1:8" ht="36" customHeight="1">
      <c r="A92" s="21" t="s">
        <v>96</v>
      </c>
      <c r="B92" s="81" t="s">
        <v>108</v>
      </c>
      <c r="C92" s="83"/>
      <c r="D92" s="84"/>
      <c r="E92" s="17">
        <v>1912</v>
      </c>
      <c r="G92" s="54">
        <v>1912</v>
      </c>
      <c r="H92" s="47">
        <f t="shared" si="1"/>
        <v>100</v>
      </c>
    </row>
    <row r="93" spans="1:8" ht="43.5" customHeight="1">
      <c r="A93" s="21" t="s">
        <v>96</v>
      </c>
      <c r="B93" s="81" t="s">
        <v>122</v>
      </c>
      <c r="C93" s="83"/>
      <c r="D93" s="84"/>
      <c r="E93" s="17">
        <v>836</v>
      </c>
      <c r="G93" s="54">
        <v>836</v>
      </c>
      <c r="H93" s="47">
        <f t="shared" si="1"/>
        <v>100</v>
      </c>
    </row>
    <row r="94" spans="1:8" ht="65.25" customHeight="1">
      <c r="A94" s="21" t="s">
        <v>97</v>
      </c>
      <c r="B94" s="81" t="s">
        <v>81</v>
      </c>
      <c r="C94" s="83"/>
      <c r="D94" s="84"/>
      <c r="E94" s="17">
        <v>244906</v>
      </c>
      <c r="G94" s="54">
        <v>244906</v>
      </c>
      <c r="H94" s="47">
        <f t="shared" si="1"/>
        <v>100</v>
      </c>
    </row>
    <row r="95" spans="1:8" ht="20.25" customHeight="1">
      <c r="A95" s="23" t="s">
        <v>131</v>
      </c>
      <c r="B95" s="87" t="s">
        <v>130</v>
      </c>
      <c r="C95" s="85"/>
      <c r="D95" s="86"/>
      <c r="E95" s="17">
        <v>4446</v>
      </c>
      <c r="F95" s="24"/>
      <c r="G95" s="55">
        <v>4446</v>
      </c>
      <c r="H95" s="47">
        <f t="shared" si="1"/>
        <v>100</v>
      </c>
    </row>
    <row r="96" spans="1:8" ht="54.75" customHeight="1">
      <c r="A96" s="21" t="s">
        <v>100</v>
      </c>
      <c r="B96" s="81" t="s">
        <v>129</v>
      </c>
      <c r="C96" s="83"/>
      <c r="D96" s="84"/>
      <c r="E96" s="17">
        <v>9658</v>
      </c>
      <c r="G96" s="54">
        <v>9658</v>
      </c>
      <c r="H96" s="47">
        <f t="shared" si="1"/>
        <v>100</v>
      </c>
    </row>
    <row r="97" spans="1:8" ht="55.5" customHeight="1">
      <c r="A97" s="21" t="s">
        <v>98</v>
      </c>
      <c r="B97" s="81" t="s">
        <v>80</v>
      </c>
      <c r="C97" s="83"/>
      <c r="D97" s="84"/>
      <c r="E97" s="17">
        <v>8497</v>
      </c>
      <c r="G97" s="54">
        <v>8497</v>
      </c>
      <c r="H97" s="47">
        <f t="shared" si="1"/>
        <v>100</v>
      </c>
    </row>
    <row r="98" spans="1:8" ht="47.25" customHeight="1">
      <c r="A98" s="21" t="s">
        <v>99</v>
      </c>
      <c r="B98" s="81" t="s">
        <v>94</v>
      </c>
      <c r="C98" s="83"/>
      <c r="D98" s="84"/>
      <c r="E98" s="17">
        <v>43024.1</v>
      </c>
      <c r="G98" s="54">
        <v>43024.1</v>
      </c>
      <c r="H98" s="47">
        <f t="shared" si="1"/>
        <v>100</v>
      </c>
    </row>
    <row r="99" spans="1:8" ht="44.25" customHeight="1">
      <c r="A99" s="23" t="s">
        <v>98</v>
      </c>
      <c r="B99" s="87" t="s">
        <v>123</v>
      </c>
      <c r="C99" s="94"/>
      <c r="D99" s="95"/>
      <c r="E99" s="17">
        <v>310</v>
      </c>
      <c r="G99" s="54">
        <v>310</v>
      </c>
      <c r="H99" s="47">
        <f t="shared" si="1"/>
        <v>100</v>
      </c>
    </row>
    <row r="100" spans="1:8" ht="33" customHeight="1">
      <c r="A100" s="23" t="s">
        <v>104</v>
      </c>
      <c r="B100" s="87" t="s">
        <v>47</v>
      </c>
      <c r="C100" s="94"/>
      <c r="D100" s="95"/>
      <c r="E100" s="17">
        <v>0</v>
      </c>
      <c r="G100" s="60" t="s">
        <v>162</v>
      </c>
      <c r="H100" s="47" t="s">
        <v>162</v>
      </c>
    </row>
    <row r="101" spans="1:8" ht="28.5" customHeight="1">
      <c r="A101" s="21" t="s">
        <v>97</v>
      </c>
      <c r="B101" s="81" t="s">
        <v>111</v>
      </c>
      <c r="C101" s="83"/>
      <c r="D101" s="84"/>
      <c r="E101" s="17">
        <v>6409</v>
      </c>
      <c r="G101" s="54">
        <v>6409</v>
      </c>
      <c r="H101" s="47">
        <f t="shared" si="1"/>
        <v>100</v>
      </c>
    </row>
    <row r="102" spans="1:8" ht="66" customHeight="1">
      <c r="A102" s="21" t="s">
        <v>178</v>
      </c>
      <c r="B102" s="87" t="s">
        <v>179</v>
      </c>
      <c r="C102" s="79"/>
      <c r="D102" s="80"/>
      <c r="E102" s="17">
        <v>2842</v>
      </c>
      <c r="F102" s="24"/>
      <c r="G102" s="55">
        <v>2842</v>
      </c>
      <c r="H102" s="47">
        <f t="shared" si="1"/>
        <v>100</v>
      </c>
    </row>
    <row r="103" spans="1:8" ht="55.5" customHeight="1">
      <c r="A103" s="21" t="s">
        <v>132</v>
      </c>
      <c r="B103" s="87" t="s">
        <v>227</v>
      </c>
      <c r="C103" s="85"/>
      <c r="D103" s="86"/>
      <c r="E103" s="17">
        <v>3092.4</v>
      </c>
      <c r="F103" s="24"/>
      <c r="G103" s="55">
        <v>3092.4</v>
      </c>
      <c r="H103" s="47">
        <f t="shared" si="1"/>
        <v>100</v>
      </c>
    </row>
    <row r="104" spans="1:8" ht="55.5" customHeight="1">
      <c r="A104" s="21" t="s">
        <v>161</v>
      </c>
      <c r="B104" s="87" t="s">
        <v>228</v>
      </c>
      <c r="C104" s="79"/>
      <c r="D104" s="80"/>
      <c r="E104" s="17">
        <v>3092.4</v>
      </c>
      <c r="F104" s="24"/>
      <c r="G104" s="55">
        <v>3092.4</v>
      </c>
      <c r="H104" s="47">
        <f t="shared" si="1"/>
        <v>100</v>
      </c>
    </row>
    <row r="105" spans="1:8" ht="55.5" customHeight="1">
      <c r="A105" s="21" t="s">
        <v>199</v>
      </c>
      <c r="B105" s="87" t="s">
        <v>200</v>
      </c>
      <c r="C105" s="79"/>
      <c r="D105" s="80"/>
      <c r="E105" s="17">
        <v>57719</v>
      </c>
      <c r="F105" s="24"/>
      <c r="G105" s="55">
        <v>29158.8</v>
      </c>
      <c r="H105" s="47">
        <f t="shared" si="1"/>
        <v>50.51854675236923</v>
      </c>
    </row>
    <row r="106" spans="1:8" ht="49.5" customHeight="1">
      <c r="A106" s="21" t="s">
        <v>127</v>
      </c>
      <c r="B106" s="81" t="s">
        <v>128</v>
      </c>
      <c r="C106" s="91"/>
      <c r="D106" s="92"/>
      <c r="E106" s="17">
        <v>9209</v>
      </c>
      <c r="G106" s="54">
        <v>9209</v>
      </c>
      <c r="H106" s="47">
        <f t="shared" si="1"/>
        <v>100</v>
      </c>
    </row>
    <row r="107" spans="1:8" ht="30" customHeight="1">
      <c r="A107" s="21" t="s">
        <v>216</v>
      </c>
      <c r="B107" s="81" t="s">
        <v>217</v>
      </c>
      <c r="C107" s="79"/>
      <c r="D107" s="80"/>
      <c r="E107" s="17">
        <v>3069.6</v>
      </c>
      <c r="G107" s="54">
        <v>702.7</v>
      </c>
      <c r="H107" s="47">
        <f t="shared" si="1"/>
        <v>22.89223351576753</v>
      </c>
    </row>
    <row r="108" spans="1:8" ht="19.5" customHeight="1">
      <c r="A108" s="8" t="s">
        <v>102</v>
      </c>
      <c r="B108" s="105" t="s">
        <v>103</v>
      </c>
      <c r="C108" s="106"/>
      <c r="D108" s="107"/>
      <c r="E108" s="32">
        <f>SUM(E109:E119)</f>
        <v>45372</v>
      </c>
      <c r="G108" s="53">
        <f>SUM(G109:G119)</f>
        <v>44299.5</v>
      </c>
      <c r="H108" s="47">
        <f t="shared" si="1"/>
        <v>97.63620735255223</v>
      </c>
    </row>
    <row r="109" spans="1:8" ht="48" customHeight="1">
      <c r="A109" s="28" t="s">
        <v>117</v>
      </c>
      <c r="B109" s="88" t="s">
        <v>229</v>
      </c>
      <c r="C109" s="91"/>
      <c r="D109" s="92"/>
      <c r="E109" s="17">
        <v>1065</v>
      </c>
      <c r="G109" s="54">
        <v>1065</v>
      </c>
      <c r="H109" s="47">
        <f t="shared" si="1"/>
        <v>100</v>
      </c>
    </row>
    <row r="110" spans="1:8" ht="34.5" customHeight="1">
      <c r="A110" s="28" t="s">
        <v>134</v>
      </c>
      <c r="B110" s="78" t="s">
        <v>133</v>
      </c>
      <c r="C110" s="85"/>
      <c r="D110" s="86"/>
      <c r="E110" s="17">
        <v>197</v>
      </c>
      <c r="F110" s="24"/>
      <c r="G110" s="55">
        <v>197</v>
      </c>
      <c r="H110" s="47">
        <f t="shared" si="1"/>
        <v>100</v>
      </c>
    </row>
    <row r="111" spans="1:8" ht="47.25" customHeight="1">
      <c r="A111" s="28" t="s">
        <v>201</v>
      </c>
      <c r="B111" s="78" t="s">
        <v>202</v>
      </c>
      <c r="C111" s="79"/>
      <c r="D111" s="80"/>
      <c r="E111" s="17">
        <v>880</v>
      </c>
      <c r="F111" s="24"/>
      <c r="G111" s="55">
        <v>878.4</v>
      </c>
      <c r="H111" s="47">
        <f t="shared" si="1"/>
        <v>99.81818181818181</v>
      </c>
    </row>
    <row r="112" spans="1:8" ht="47.25" customHeight="1">
      <c r="A112" s="28" t="s">
        <v>203</v>
      </c>
      <c r="B112" s="78" t="s">
        <v>202</v>
      </c>
      <c r="C112" s="79"/>
      <c r="D112" s="80"/>
      <c r="E112" s="17">
        <v>3220</v>
      </c>
      <c r="F112" s="24"/>
      <c r="G112" s="55">
        <v>3137</v>
      </c>
      <c r="H112" s="47">
        <f t="shared" si="1"/>
        <v>97.4223602484472</v>
      </c>
    </row>
    <row r="113" spans="1:8" ht="47.25" customHeight="1">
      <c r="A113" s="28" t="s">
        <v>204</v>
      </c>
      <c r="B113" s="78" t="s">
        <v>202</v>
      </c>
      <c r="C113" s="79"/>
      <c r="D113" s="80"/>
      <c r="E113" s="17">
        <v>1900</v>
      </c>
      <c r="F113" s="24"/>
      <c r="G113" s="55">
        <v>1750.5</v>
      </c>
      <c r="H113" s="47">
        <f t="shared" si="1"/>
        <v>92.13157894736842</v>
      </c>
    </row>
    <row r="114" spans="1:8" ht="47.25" customHeight="1">
      <c r="A114" s="28" t="s">
        <v>205</v>
      </c>
      <c r="B114" s="78" t="s">
        <v>206</v>
      </c>
      <c r="C114" s="79"/>
      <c r="D114" s="80"/>
      <c r="E114" s="17">
        <v>2380</v>
      </c>
      <c r="F114" s="24"/>
      <c r="G114" s="55">
        <v>2380</v>
      </c>
      <c r="H114" s="47">
        <f t="shared" si="1"/>
        <v>100</v>
      </c>
    </row>
    <row r="115" spans="1:8" ht="47.25" customHeight="1">
      <c r="A115" s="28" t="s">
        <v>207</v>
      </c>
      <c r="B115" s="78" t="s">
        <v>208</v>
      </c>
      <c r="C115" s="79"/>
      <c r="D115" s="80"/>
      <c r="E115" s="17">
        <v>1222.6</v>
      </c>
      <c r="F115" s="24"/>
      <c r="G115" s="55">
        <v>1222.6</v>
      </c>
      <c r="H115" s="47">
        <f t="shared" si="1"/>
        <v>100</v>
      </c>
    </row>
    <row r="116" spans="1:8" ht="47.25" customHeight="1">
      <c r="A116" s="28" t="s">
        <v>209</v>
      </c>
      <c r="B116" s="78" t="s">
        <v>230</v>
      </c>
      <c r="C116" s="79"/>
      <c r="D116" s="80"/>
      <c r="E116" s="17">
        <v>3580.4</v>
      </c>
      <c r="F116" s="24"/>
      <c r="G116" s="55">
        <v>3580.4</v>
      </c>
      <c r="H116" s="47">
        <f t="shared" si="1"/>
        <v>100</v>
      </c>
    </row>
    <row r="117" spans="1:8" ht="57" customHeight="1">
      <c r="A117" s="28" t="s">
        <v>209</v>
      </c>
      <c r="B117" s="78" t="s">
        <v>210</v>
      </c>
      <c r="C117" s="79"/>
      <c r="D117" s="80"/>
      <c r="E117" s="17">
        <v>12000</v>
      </c>
      <c r="F117" s="24"/>
      <c r="G117" s="55">
        <v>12000</v>
      </c>
      <c r="H117" s="47">
        <f t="shared" si="1"/>
        <v>100</v>
      </c>
    </row>
    <row r="118" spans="1:8" ht="57" customHeight="1">
      <c r="A118" s="28" t="s">
        <v>209</v>
      </c>
      <c r="B118" s="78" t="s">
        <v>211</v>
      </c>
      <c r="C118" s="79"/>
      <c r="D118" s="80"/>
      <c r="E118" s="17">
        <v>727</v>
      </c>
      <c r="F118" s="24"/>
      <c r="G118" s="55">
        <v>727</v>
      </c>
      <c r="H118" s="47">
        <f t="shared" si="1"/>
        <v>100</v>
      </c>
    </row>
    <row r="119" spans="1:8" ht="57" customHeight="1">
      <c r="A119" s="28" t="s">
        <v>205</v>
      </c>
      <c r="B119" s="78" t="s">
        <v>212</v>
      </c>
      <c r="C119" s="79"/>
      <c r="D119" s="80"/>
      <c r="E119" s="17">
        <v>18200</v>
      </c>
      <c r="F119" s="24"/>
      <c r="G119" s="55">
        <v>17361.6</v>
      </c>
      <c r="H119" s="47">
        <f t="shared" si="1"/>
        <v>95.39340659340658</v>
      </c>
    </row>
    <row r="120" spans="1:8" ht="24.75" customHeight="1">
      <c r="A120" s="44" t="s">
        <v>180</v>
      </c>
      <c r="B120" s="82" t="s">
        <v>82</v>
      </c>
      <c r="C120" s="79"/>
      <c r="D120" s="80"/>
      <c r="E120" s="32">
        <v>-855.3</v>
      </c>
      <c r="F120" s="45"/>
      <c r="G120" s="58">
        <v>-5302.4</v>
      </c>
      <c r="H120" s="47">
        <f t="shared" si="1"/>
        <v>619.9462177013913</v>
      </c>
    </row>
    <row r="121" spans="1:8" s="2" customFormat="1" ht="24.75" customHeight="1">
      <c r="A121" s="64" t="s">
        <v>76</v>
      </c>
      <c r="B121" s="99" t="s">
        <v>77</v>
      </c>
      <c r="C121" s="100"/>
      <c r="D121" s="101"/>
      <c r="E121" s="74">
        <f>SUM(E122:E130)</f>
        <v>403824.99999999994</v>
      </c>
      <c r="F121" s="66"/>
      <c r="G121" s="67">
        <f>SUM(G122:G130)</f>
        <v>407810.5</v>
      </c>
      <c r="H121" s="75">
        <f t="shared" si="1"/>
        <v>100.98693741100726</v>
      </c>
    </row>
    <row r="122" spans="1:8" s="2" customFormat="1" ht="35.25" customHeight="1">
      <c r="A122" s="21" t="s">
        <v>78</v>
      </c>
      <c r="B122" s="81" t="s">
        <v>79</v>
      </c>
      <c r="C122" s="83"/>
      <c r="D122" s="84"/>
      <c r="E122" s="17">
        <v>81237.9</v>
      </c>
      <c r="F122" s="7"/>
      <c r="G122" s="59">
        <v>87034.7</v>
      </c>
      <c r="H122" s="47">
        <f t="shared" si="1"/>
        <v>107.13558573030568</v>
      </c>
    </row>
    <row r="123" spans="1:8" ht="38.25" customHeight="1">
      <c r="A123" s="21" t="s">
        <v>113</v>
      </c>
      <c r="B123" s="81" t="s">
        <v>114</v>
      </c>
      <c r="C123" s="83"/>
      <c r="D123" s="84"/>
      <c r="E123" s="17">
        <v>4328.1</v>
      </c>
      <c r="F123" s="30"/>
      <c r="G123" s="54">
        <v>2863.4</v>
      </c>
      <c r="H123" s="47">
        <f t="shared" si="1"/>
        <v>66.15836048150459</v>
      </c>
    </row>
    <row r="124" spans="1:8" ht="57" customHeight="1">
      <c r="A124" s="21" t="s">
        <v>112</v>
      </c>
      <c r="B124" s="81" t="s">
        <v>231</v>
      </c>
      <c r="C124" s="83"/>
      <c r="D124" s="84"/>
      <c r="E124" s="17">
        <v>296349</v>
      </c>
      <c r="G124" s="55">
        <v>277627.3</v>
      </c>
      <c r="H124" s="47">
        <f t="shared" si="1"/>
        <v>93.68254996642472</v>
      </c>
    </row>
    <row r="125" spans="1:8" ht="48.75" customHeight="1">
      <c r="A125" s="21" t="s">
        <v>115</v>
      </c>
      <c r="B125" s="81" t="s">
        <v>116</v>
      </c>
      <c r="C125" s="83"/>
      <c r="D125" s="84"/>
      <c r="E125" s="17">
        <v>11198.8</v>
      </c>
      <c r="G125" s="54">
        <v>9752</v>
      </c>
      <c r="H125" s="47">
        <f t="shared" si="1"/>
        <v>87.0807586527128</v>
      </c>
    </row>
    <row r="126" spans="1:8" ht="89.25" customHeight="1">
      <c r="A126" s="21" t="s">
        <v>119</v>
      </c>
      <c r="B126" s="81" t="s">
        <v>120</v>
      </c>
      <c r="C126" s="83"/>
      <c r="D126" s="84"/>
      <c r="E126" s="17">
        <v>9567.1</v>
      </c>
      <c r="G126" s="54">
        <v>8885.9</v>
      </c>
      <c r="H126" s="47">
        <f t="shared" si="1"/>
        <v>92.87976502806492</v>
      </c>
    </row>
    <row r="127" spans="1:8" ht="45" customHeight="1">
      <c r="A127" s="21" t="s">
        <v>214</v>
      </c>
      <c r="B127" s="81" t="s">
        <v>215</v>
      </c>
      <c r="C127" s="79"/>
      <c r="D127" s="80"/>
      <c r="E127" s="17">
        <v>1144.1</v>
      </c>
      <c r="G127" s="54">
        <v>1101.2</v>
      </c>
      <c r="H127" s="47">
        <f t="shared" si="1"/>
        <v>96.25032776855171</v>
      </c>
    </row>
    <row r="128" spans="1:8" ht="27" customHeight="1">
      <c r="A128" s="21" t="s">
        <v>222</v>
      </c>
      <c r="B128" s="81" t="s">
        <v>221</v>
      </c>
      <c r="C128" s="79"/>
      <c r="D128" s="80"/>
      <c r="E128" s="42" t="s">
        <v>162</v>
      </c>
      <c r="G128" s="54">
        <v>20378</v>
      </c>
      <c r="H128" s="47" t="s">
        <v>162</v>
      </c>
    </row>
    <row r="129" spans="1:8" ht="23.25" customHeight="1">
      <c r="A129" s="21" t="s">
        <v>147</v>
      </c>
      <c r="B129" s="81" t="s">
        <v>148</v>
      </c>
      <c r="C129" s="91"/>
      <c r="D129" s="92"/>
      <c r="E129" s="42">
        <v>0</v>
      </c>
      <c r="F129" s="46"/>
      <c r="G129" s="60">
        <v>242.9</v>
      </c>
      <c r="H129" s="47">
        <v>0</v>
      </c>
    </row>
    <row r="130" spans="1:8" ht="20.25" customHeight="1">
      <c r="A130" s="21" t="s">
        <v>149</v>
      </c>
      <c r="B130" s="81" t="s">
        <v>150</v>
      </c>
      <c r="C130" s="91"/>
      <c r="D130" s="92"/>
      <c r="E130" s="42" t="s">
        <v>162</v>
      </c>
      <c r="F130" s="46"/>
      <c r="G130" s="60">
        <v>-74.9</v>
      </c>
      <c r="H130" s="47">
        <v>0</v>
      </c>
    </row>
    <row r="131" spans="1:8" ht="18.75" customHeight="1">
      <c r="A131" s="72"/>
      <c r="B131" s="96" t="s">
        <v>2</v>
      </c>
      <c r="C131" s="97"/>
      <c r="D131" s="98"/>
      <c r="E131" s="76">
        <f>E7+E67+E121</f>
        <v>2963281.808</v>
      </c>
      <c r="F131" s="66"/>
      <c r="G131" s="67">
        <f>G121+G67+G7</f>
        <v>2752963.3</v>
      </c>
      <c r="H131" s="75">
        <f t="shared" si="1"/>
        <v>92.90251411687537</v>
      </c>
    </row>
    <row r="132" ht="11.25">
      <c r="E132" s="24"/>
    </row>
    <row r="133" spans="1:8" ht="27" customHeight="1">
      <c r="A133" s="133" t="s">
        <v>213</v>
      </c>
      <c r="B133" s="134"/>
      <c r="C133" s="134"/>
      <c r="D133" s="134"/>
      <c r="E133" s="134"/>
      <c r="F133" s="134"/>
      <c r="G133" s="134"/>
      <c r="H133" s="134"/>
    </row>
    <row r="134" spans="3:8" ht="11.25">
      <c r="C134" s="35"/>
      <c r="D134" s="34"/>
      <c r="E134" s="34"/>
      <c r="F134" s="34"/>
      <c r="G134" s="34"/>
      <c r="H134" s="34"/>
    </row>
    <row r="135" spans="2:8" ht="11.25">
      <c r="B135" s="36"/>
      <c r="C135" s="37"/>
      <c r="D135" s="34"/>
      <c r="E135" s="34"/>
      <c r="F135" s="34"/>
      <c r="G135" s="34"/>
      <c r="H135" s="34"/>
    </row>
    <row r="136" spans="3:8" ht="11.25">
      <c r="C136" s="37"/>
      <c r="D136" s="34"/>
      <c r="E136" s="34"/>
      <c r="F136" s="34"/>
      <c r="G136" s="34"/>
      <c r="H136" s="34"/>
    </row>
    <row r="137" spans="3:8" ht="11.25">
      <c r="C137" s="34"/>
      <c r="D137" s="34"/>
      <c r="E137" s="34"/>
      <c r="F137" s="34"/>
      <c r="G137" s="34"/>
      <c r="H137" s="34"/>
    </row>
    <row r="138" spans="2:8" ht="11.25">
      <c r="B138" s="36"/>
      <c r="C138" s="34"/>
      <c r="D138" s="34"/>
      <c r="E138" s="34"/>
      <c r="F138" s="34"/>
      <c r="G138" s="34"/>
      <c r="H138" s="34"/>
    </row>
    <row r="139" spans="1:8" ht="11.25">
      <c r="A139" s="24"/>
      <c r="B139" s="38"/>
      <c r="C139" s="39"/>
      <c r="D139" s="34"/>
      <c r="E139" s="34"/>
      <c r="F139" s="34"/>
      <c r="G139" s="34"/>
      <c r="H139" s="34"/>
    </row>
    <row r="140" spans="1:8" ht="11.25">
      <c r="A140" s="24"/>
      <c r="B140" s="24"/>
      <c r="C140" s="40"/>
      <c r="D140" s="34"/>
      <c r="E140" s="34"/>
      <c r="F140" s="34"/>
      <c r="G140" s="34"/>
      <c r="H140" s="34"/>
    </row>
    <row r="141" spans="2:8" ht="11.25">
      <c r="B141" s="36"/>
      <c r="C141" s="33"/>
      <c r="D141" s="34"/>
      <c r="E141" s="34"/>
      <c r="F141" s="34"/>
      <c r="G141" s="34"/>
      <c r="H141" s="34"/>
    </row>
    <row r="142" spans="3:8" ht="11.25">
      <c r="C142" s="34"/>
      <c r="D142" s="34"/>
      <c r="E142" s="34"/>
      <c r="F142" s="34"/>
      <c r="G142" s="34"/>
      <c r="H142" s="34"/>
    </row>
    <row r="143" spans="3:8" ht="11.25">
      <c r="C143" s="34"/>
      <c r="D143" s="34"/>
      <c r="E143" s="34"/>
      <c r="F143" s="34"/>
      <c r="G143" s="34"/>
      <c r="H143" s="34"/>
    </row>
    <row r="144" spans="3:8" ht="11.25">
      <c r="C144" s="41"/>
      <c r="D144" s="41"/>
      <c r="E144" s="41"/>
      <c r="F144" s="34"/>
      <c r="G144" s="34"/>
      <c r="H144" s="34"/>
    </row>
    <row r="145" spans="3:8" ht="11.25">
      <c r="C145" s="34"/>
      <c r="D145" s="34"/>
      <c r="E145" s="34"/>
      <c r="F145" s="34"/>
      <c r="G145" s="34"/>
      <c r="H145" s="34"/>
    </row>
    <row r="146" spans="3:8" ht="11.25">
      <c r="C146" s="34"/>
      <c r="D146" s="34"/>
      <c r="E146" s="34"/>
      <c r="F146" s="34"/>
      <c r="G146" s="34"/>
      <c r="H146" s="34"/>
    </row>
    <row r="147" spans="3:8" ht="11.25">
      <c r="C147" s="34"/>
      <c r="D147" s="34"/>
      <c r="E147" s="34"/>
      <c r="F147" s="34"/>
      <c r="G147" s="34"/>
      <c r="H147" s="34"/>
    </row>
    <row r="148" spans="3:8" ht="11.25">
      <c r="C148" s="34"/>
      <c r="D148" s="34"/>
      <c r="E148" s="34"/>
      <c r="F148" s="34"/>
      <c r="G148" s="34"/>
      <c r="H148" s="34"/>
    </row>
    <row r="149" spans="3:8" ht="11.25">
      <c r="C149" s="34"/>
      <c r="D149" s="34"/>
      <c r="E149" s="34"/>
      <c r="F149" s="34"/>
      <c r="G149" s="34"/>
      <c r="H149" s="34"/>
    </row>
    <row r="150" spans="3:8" ht="11.25">
      <c r="C150" s="34"/>
      <c r="D150" s="34"/>
      <c r="E150" s="34"/>
      <c r="F150" s="34"/>
      <c r="G150" s="34"/>
      <c r="H150" s="34"/>
    </row>
    <row r="151" spans="3:8" ht="11.25">
      <c r="C151" s="34"/>
      <c r="D151" s="34"/>
      <c r="E151" s="34"/>
      <c r="F151" s="34"/>
      <c r="G151" s="34"/>
      <c r="H151" s="34"/>
    </row>
    <row r="152" spans="3:8" ht="11.25">
      <c r="C152" s="34"/>
      <c r="D152" s="34"/>
      <c r="E152" s="34"/>
      <c r="F152" s="34"/>
      <c r="G152" s="34"/>
      <c r="H152" s="34"/>
    </row>
    <row r="153" spans="3:8" ht="11.25">
      <c r="C153" s="34"/>
      <c r="D153" s="34"/>
      <c r="E153" s="34"/>
      <c r="F153" s="34"/>
      <c r="G153" s="34"/>
      <c r="H153" s="34"/>
    </row>
    <row r="154" spans="3:8" ht="11.25">
      <c r="C154" s="34"/>
      <c r="D154" s="34"/>
      <c r="E154" s="34"/>
      <c r="F154" s="34"/>
      <c r="G154" s="34"/>
      <c r="H154" s="34"/>
    </row>
    <row r="155" spans="3:8" ht="11.25">
      <c r="C155" s="34"/>
      <c r="D155" s="34"/>
      <c r="E155" s="34"/>
      <c r="F155" s="34"/>
      <c r="G155" s="34"/>
      <c r="H155" s="34"/>
    </row>
    <row r="156" spans="3:8" ht="11.25">
      <c r="C156" s="34"/>
      <c r="D156" s="34"/>
      <c r="E156" s="34"/>
      <c r="F156" s="34"/>
      <c r="G156" s="34"/>
      <c r="H156" s="34"/>
    </row>
    <row r="157" spans="3:8" ht="11.25">
      <c r="C157" s="34"/>
      <c r="D157" s="34"/>
      <c r="E157" s="34"/>
      <c r="F157" s="34"/>
      <c r="G157" s="34"/>
      <c r="H157" s="34"/>
    </row>
    <row r="158" spans="3:8" ht="11.25">
      <c r="C158" s="34"/>
      <c r="D158" s="34"/>
      <c r="E158" s="34"/>
      <c r="F158" s="34"/>
      <c r="G158" s="34"/>
      <c r="H158" s="34"/>
    </row>
  </sheetData>
  <mergeCells count="131">
    <mergeCell ref="B88:D88"/>
    <mergeCell ref="B89:D89"/>
    <mergeCell ref="B82:D82"/>
    <mergeCell ref="B74:D74"/>
    <mergeCell ref="B75:D75"/>
    <mergeCell ref="B76:D76"/>
    <mergeCell ref="B77:D77"/>
    <mergeCell ref="B34:D34"/>
    <mergeCell ref="B86:D86"/>
    <mergeCell ref="B87:D87"/>
    <mergeCell ref="B57:D57"/>
    <mergeCell ref="B58:D58"/>
    <mergeCell ref="B60:D60"/>
    <mergeCell ref="B61:D61"/>
    <mergeCell ref="B78:D78"/>
    <mergeCell ref="B79:D79"/>
    <mergeCell ref="B80:D80"/>
    <mergeCell ref="A133:H133"/>
    <mergeCell ref="A4:H4"/>
    <mergeCell ref="B11:D11"/>
    <mergeCell ref="B64:D64"/>
    <mergeCell ref="B59:D59"/>
    <mergeCell ref="B93:D93"/>
    <mergeCell ref="B95:D95"/>
    <mergeCell ref="B92:D92"/>
    <mergeCell ref="B65:D65"/>
    <mergeCell ref="B85:D85"/>
    <mergeCell ref="B130:D130"/>
    <mergeCell ref="B99:D99"/>
    <mergeCell ref="B123:D123"/>
    <mergeCell ref="B122:D122"/>
    <mergeCell ref="B100:D100"/>
    <mergeCell ref="B106:D106"/>
    <mergeCell ref="B103:D103"/>
    <mergeCell ref="B117:D117"/>
    <mergeCell ref="B128:D128"/>
    <mergeCell ref="B32:D32"/>
    <mergeCell ref="B66:D66"/>
    <mergeCell ref="B90:D90"/>
    <mergeCell ref="B69:D69"/>
    <mergeCell ref="B70:D70"/>
    <mergeCell ref="B67:D67"/>
    <mergeCell ref="B40:D40"/>
    <mergeCell ref="B48:D48"/>
    <mergeCell ref="B63:D63"/>
    <mergeCell ref="B46:D46"/>
    <mergeCell ref="B31:D31"/>
    <mergeCell ref="B47:D47"/>
    <mergeCell ref="B51:D51"/>
    <mergeCell ref="B52:D52"/>
    <mergeCell ref="B44:D44"/>
    <mergeCell ref="B49:D49"/>
    <mergeCell ref="B35:D35"/>
    <mergeCell ref="B45:D45"/>
    <mergeCell ref="B41:D41"/>
    <mergeCell ref="B50:D50"/>
    <mergeCell ref="B36:D36"/>
    <mergeCell ref="B55:D55"/>
    <mergeCell ref="B54:D54"/>
    <mergeCell ref="B42:D42"/>
    <mergeCell ref="B43:D43"/>
    <mergeCell ref="B18:D18"/>
    <mergeCell ref="B56:D56"/>
    <mergeCell ref="B22:D22"/>
    <mergeCell ref="B29:D29"/>
    <mergeCell ref="B30:D30"/>
    <mergeCell ref="B28:D28"/>
    <mergeCell ref="B26:D26"/>
    <mergeCell ref="B33:D33"/>
    <mergeCell ref="B39:D39"/>
    <mergeCell ref="B38:D38"/>
    <mergeCell ref="B19:D19"/>
    <mergeCell ref="B37:D37"/>
    <mergeCell ref="B6:D6"/>
    <mergeCell ref="B7:D7"/>
    <mergeCell ref="B13:D13"/>
    <mergeCell ref="B21:D21"/>
    <mergeCell ref="B17:D17"/>
    <mergeCell ref="B16:D16"/>
    <mergeCell ref="B9:D9"/>
    <mergeCell ref="B10:D10"/>
    <mergeCell ref="B104:D104"/>
    <mergeCell ref="B8:D8"/>
    <mergeCell ref="B125:D125"/>
    <mergeCell ref="B108:D108"/>
    <mergeCell ref="B12:D12"/>
    <mergeCell ref="B15:D15"/>
    <mergeCell ref="B14:D14"/>
    <mergeCell ref="B23:D23"/>
    <mergeCell ref="B25:D25"/>
    <mergeCell ref="B27:D27"/>
    <mergeCell ref="B24:D24"/>
    <mergeCell ref="B131:D131"/>
    <mergeCell ref="B109:D109"/>
    <mergeCell ref="B98:D98"/>
    <mergeCell ref="B94:D94"/>
    <mergeCell ref="B121:D121"/>
    <mergeCell ref="B126:D126"/>
    <mergeCell ref="B97:D97"/>
    <mergeCell ref="B116:D116"/>
    <mergeCell ref="B129:D129"/>
    <mergeCell ref="B96:D96"/>
    <mergeCell ref="B91:D91"/>
    <mergeCell ref="B53:D53"/>
    <mergeCell ref="B83:D83"/>
    <mergeCell ref="B68:D68"/>
    <mergeCell ref="B71:D71"/>
    <mergeCell ref="B73:D73"/>
    <mergeCell ref="B72:D72"/>
    <mergeCell ref="B62:D62"/>
    <mergeCell ref="B84:D84"/>
    <mergeCell ref="B127:D127"/>
    <mergeCell ref="B107:D107"/>
    <mergeCell ref="B120:D120"/>
    <mergeCell ref="B115:D115"/>
    <mergeCell ref="B124:D124"/>
    <mergeCell ref="B110:D110"/>
    <mergeCell ref="B118:D118"/>
    <mergeCell ref="B114:D114"/>
    <mergeCell ref="B111:D111"/>
    <mergeCell ref="B112:D112"/>
    <mergeCell ref="E1:H1"/>
    <mergeCell ref="E2:H2"/>
    <mergeCell ref="E3:H3"/>
    <mergeCell ref="B119:D119"/>
    <mergeCell ref="B101:D101"/>
    <mergeCell ref="B102:D102"/>
    <mergeCell ref="B113:D113"/>
    <mergeCell ref="B20:D20"/>
    <mergeCell ref="B105:D105"/>
    <mergeCell ref="B81:D81"/>
  </mergeCells>
  <printOptions horizontalCentered="1"/>
  <pageMargins left="0.2362204724409449" right="0.31496062992125984" top="0.2362204724409449" bottom="0.4330708661417323" header="0.15748031496062992" footer="0.2362204724409449"/>
  <pageSetup fitToHeight="3" horizontalDpi="600" verticalDpi="600" orientation="portrait" paperSize="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Для проверки компьютеров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Демонстрационная версия</dc:creator>
  <cp:keywords/>
  <dc:description/>
  <cp:lastModifiedBy>Администрация</cp:lastModifiedBy>
  <cp:lastPrinted>2012-06-20T11:28:07Z</cp:lastPrinted>
  <dcterms:created xsi:type="dcterms:W3CDTF">2003-12-24T07:39:21Z</dcterms:created>
  <dcterms:modified xsi:type="dcterms:W3CDTF">2012-06-25T08:16:18Z</dcterms:modified>
  <cp:category/>
  <cp:version/>
  <cp:contentType/>
  <cp:contentStatus/>
</cp:coreProperties>
</file>