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0" windowWidth="14460" windowHeight="13365" activeTab="0"/>
  </bookViews>
  <sheets>
    <sheet name="программы" sheetId="1" r:id="rId1"/>
  </sheets>
  <definedNames>
    <definedName name="_xlnm.Print_Area" localSheetId="0">'программы'!$A$1:$H$156</definedName>
  </definedNames>
  <calcPr fullCalcOnLoad="1"/>
</workbook>
</file>

<file path=xl/sharedStrings.xml><?xml version="1.0" encoding="utf-8"?>
<sst xmlns="http://schemas.openxmlformats.org/spreadsheetml/2006/main" count="594" uniqueCount="116">
  <si>
    <t>№п/п</t>
  </si>
  <si>
    <t>Наименования</t>
  </si>
  <si>
    <t>ЦСР</t>
  </si>
  <si>
    <t>Рз</t>
  </si>
  <si>
    <t>ПР</t>
  </si>
  <si>
    <t>ВР</t>
  </si>
  <si>
    <t>Мин</t>
  </si>
  <si>
    <t>Сумма (тыс. руб.)</t>
  </si>
  <si>
    <t>795 01 00</t>
  </si>
  <si>
    <t>Образование</t>
  </si>
  <si>
    <t>07</t>
  </si>
  <si>
    <t>Другие вопросы в области образования</t>
  </si>
  <si>
    <t>09</t>
  </si>
  <si>
    <t>10</t>
  </si>
  <si>
    <t>Управление образования   администрации г. Долгопрудного</t>
  </si>
  <si>
    <t>795 03 00</t>
  </si>
  <si>
    <t>Социальная политика</t>
  </si>
  <si>
    <t>Другие вопросы в области социальной политики</t>
  </si>
  <si>
    <t>06</t>
  </si>
  <si>
    <t>Выполнение функций органами местного самоуправления</t>
  </si>
  <si>
    <t>Администрация города</t>
  </si>
  <si>
    <t>Социальное обеспечение населения</t>
  </si>
  <si>
    <t>03</t>
  </si>
  <si>
    <t>08</t>
  </si>
  <si>
    <t>01</t>
  </si>
  <si>
    <t>05</t>
  </si>
  <si>
    <t>14</t>
  </si>
  <si>
    <t>795 07 00</t>
  </si>
  <si>
    <t>Охрана окружающей среды</t>
  </si>
  <si>
    <t>Другие вопросы в области охраны окружающей среды</t>
  </si>
  <si>
    <t>795 08 00</t>
  </si>
  <si>
    <t>Национальная безопасность и  правоохранительная деятельность</t>
  </si>
  <si>
    <t>Другие вопросы в области национальной безопасности  и правоохранительной деятельности</t>
  </si>
  <si>
    <t>Жилищно-коммунальное хозяйство</t>
  </si>
  <si>
    <t>Жилищное хозяйство</t>
  </si>
  <si>
    <t>500</t>
  </si>
  <si>
    <t>795 12 00</t>
  </si>
  <si>
    <t>795 16 00</t>
  </si>
  <si>
    <t>Другие общегосударственные вопросы</t>
  </si>
  <si>
    <t>Общегосударственные вопросы</t>
  </si>
  <si>
    <t>Муниципальная долгосрочная целевая программа по замене аварийного внутридомового газового оборудования в многоквартирных жилых домах г.Долгопрудного на 2009-2015 гг.</t>
  </si>
  <si>
    <t>Всего по муниципальным целевым программам:</t>
  </si>
  <si>
    <t>795 06 00</t>
  </si>
  <si>
    <t>Физическая культура и спорт</t>
  </si>
  <si>
    <t>Долгосрочная целевая программа "Обеспечение жильем молодых семей в г. Долгопрудный на 2009-2012 годы"</t>
  </si>
  <si>
    <t>Управление администрации города по работе в микрорайонах Шереметьевский,Хлебниково,Павельцево</t>
  </si>
  <si>
    <t>Долгосрочная городская целевая программа "Развитие и поддержка территориального общественного самоуправления, взаимодействия органов местного самоуправления с общественными объединениями социальной направленности, предприятиями, организациями, учреждениями города Долгопрудного на 2010-2012 годы"</t>
  </si>
  <si>
    <t>04</t>
  </si>
  <si>
    <t>12</t>
  </si>
  <si>
    <t>Национальная экономика</t>
  </si>
  <si>
    <t>Другие вопросы в области национальной экономики</t>
  </si>
  <si>
    <t xml:space="preserve"> Комитет по управлению имуществом г. Долгопрудный</t>
  </si>
  <si>
    <t>795 02 00</t>
  </si>
  <si>
    <t>795 04 00</t>
  </si>
  <si>
    <t>Финансовое управление администрации г.Долгопрудного</t>
  </si>
  <si>
    <t>795 05 00</t>
  </si>
  <si>
    <t>Молодежная политика и оздоровление детей</t>
  </si>
  <si>
    <t>Долгосрочная городская  целевая программа "Развитие муниципальной службы в городе Долгопрудном на период 2011-2013 годов"</t>
  </si>
  <si>
    <t>Долгосрочная целевая программа "Развитие сферы культуры на 2011-2015 годы"</t>
  </si>
  <si>
    <t>Культура, кинематография, средства массовой информации</t>
  </si>
  <si>
    <t>Долгосрочная городская целевая программа "Развитие субъектов малого и среднего предпринимательства в городе Долгопрудном Московской области на период 2010-2012 годы"</t>
  </si>
  <si>
    <t>795 10 00</t>
  </si>
  <si>
    <t>795 11 00</t>
  </si>
  <si>
    <t>795 17 00</t>
  </si>
  <si>
    <t>795 15 00</t>
  </si>
  <si>
    <t>902</t>
  </si>
  <si>
    <t>901</t>
  </si>
  <si>
    <t>904</t>
  </si>
  <si>
    <t>905</t>
  </si>
  <si>
    <t>906</t>
  </si>
  <si>
    <t>907</t>
  </si>
  <si>
    <t>903</t>
  </si>
  <si>
    <t>11</t>
  </si>
  <si>
    <t xml:space="preserve">Физическая культура </t>
  </si>
  <si>
    <t>13</t>
  </si>
  <si>
    <t xml:space="preserve">Долгосрочная целевая  программа "Молодое поколение Долгопрудного на 2011-2015 годы" </t>
  </si>
  <si>
    <t>Бюджетные инвестиции</t>
  </si>
  <si>
    <t>003</t>
  </si>
  <si>
    <t>00</t>
  </si>
  <si>
    <t>000</t>
  </si>
  <si>
    <t>000 00 00</t>
  </si>
  <si>
    <t>Совет депутатов города Долгопрудного Московской области</t>
  </si>
  <si>
    <t>Субсидии некоммерческим организациям</t>
  </si>
  <si>
    <t>Расходы бюджета городского округа Долгопрудный на финансирование муниципальных целевых, долгосрочных, адресных программ на 2012 год</t>
  </si>
  <si>
    <t>Долгосрочная целевая программа г.Долгопрудного "Дополнительные меры социальной поддержки отдельных категорий граждан г.Долгопрудного на 2012-2015 г.г."</t>
  </si>
  <si>
    <t>Долгосрочная целевая программа "Муниципальная программа "Развитие физической культуры и спорта в г. Долгопрудном на 2012-2015 гг.""</t>
  </si>
  <si>
    <t>Долгосрочная целевая программа "Защита населения и территории города Долгопрудный от чрезвычайных ситуаций на 2012-2015 годы"</t>
  </si>
  <si>
    <t>795 13 00</t>
  </si>
  <si>
    <t>Другие вопросы о области культуры и кинематографии</t>
  </si>
  <si>
    <t>Долгосрочная целевая программа "Муниципальная целевая программа по выполнению работ по капитальному ремонту многоквартирных жилых домов г.Долгопрудного в части замены лифтов на 2012-2016 гг"</t>
  </si>
  <si>
    <t>Программа комплексного развития систем коммунальной инфраструктуры городского округа Долгопрудный на 2010-2015 годы</t>
  </si>
  <si>
    <t>02</t>
  </si>
  <si>
    <t>Коммунальное хозяйство</t>
  </si>
  <si>
    <t>Долгосрочная целевая Программа "Профилактика преступлений и иных правонарушений на территории городского округа Долгопрудный на 2012-2014 годы"</t>
  </si>
  <si>
    <t>Долгосрочная целевая программа "Благоустройство территорий города Долгопрудного на период 2012-2014 годы"</t>
  </si>
  <si>
    <t>Благоустройство</t>
  </si>
  <si>
    <t>795 14 00</t>
  </si>
  <si>
    <t>Долгосрочная целевая программа "Дети Долгопрудного " на 2012-2015 годы"</t>
  </si>
  <si>
    <t>Субсидии юридическим лицам</t>
  </si>
  <si>
    <t>006</t>
  </si>
  <si>
    <t xml:space="preserve">Муниципальная программа размещения дополнительных гостевых парковок на дворовых и сопряженных с ними территориях в г.Долгопрудном на период  2011-2014 годы </t>
  </si>
  <si>
    <t>795 18 00</t>
  </si>
  <si>
    <t xml:space="preserve">03 </t>
  </si>
  <si>
    <t>Управление культуры, физической культуры, спорта, туризма и молодежной политики администрации города Долгопрудного</t>
  </si>
  <si>
    <t>Администрация города Долгопрудного</t>
  </si>
  <si>
    <t>019</t>
  </si>
  <si>
    <t>Комитет по управлению имуществом г. Долгопрудный</t>
  </si>
  <si>
    <t>Муниципальная долгосрочная целевая программа по проведению капитального ремонта в многоквартирных жилых домах города Долгопрудного на 2012-2016 годы</t>
  </si>
  <si>
    <t>795 09 00</t>
  </si>
  <si>
    <t>Долгосрочная целевая программа г.Долгопрудного "Муниципальная целевая программа мероприятий по охране окружающей среды на территории города Долгопрудного на 2012-2016 годы"</t>
  </si>
  <si>
    <t>Приложение № 4</t>
  </si>
  <si>
    <t>к решению Совета депутатов</t>
  </si>
  <si>
    <t>(Приложение №4</t>
  </si>
  <si>
    <t>от 23.12.2011г. №157-нр)</t>
  </si>
  <si>
    <t>005</t>
  </si>
  <si>
    <t>от 23.03.2012г.  № 24-нр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</si>
</sst>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.000_р_._-;\-* #,##0.000_р_._-;_-* &quot;-&quot;??_р_._-;_-@_-"/>
    <numFmt numFmtId="167" formatCode="_-* #,##0_р_._-;\-* #,##0_р_._-;_-* &quot;-&quot;??_р_._-;_-@_-"/>
  </numFmts>
  <fonts count="27">
    <font>
      <sz val="9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9" fillId="0" borderId="10" xfId="0" applyFont="1" applyBorder="1" applyAlignment="1">
      <alignment/>
    </xf>
    <xf numFmtId="49" fontId="9" fillId="0" borderId="11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49" fontId="8" fillId="0" borderId="17" xfId="0" applyNumberFormat="1" applyFont="1" applyBorder="1" applyAlignment="1">
      <alignment/>
    </xf>
    <xf numFmtId="49" fontId="8" fillId="0" borderId="19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49" fontId="8" fillId="0" borderId="19" xfId="0" applyNumberFormat="1" applyFont="1" applyBorder="1" applyAlignment="1">
      <alignment/>
    </xf>
    <xf numFmtId="164" fontId="8" fillId="0" borderId="18" xfId="0" applyNumberFormat="1" applyFont="1" applyBorder="1" applyAlignment="1">
      <alignment/>
    </xf>
    <xf numFmtId="164" fontId="8" fillId="0" borderId="20" xfId="0" applyNumberFormat="1" applyFont="1" applyBorder="1" applyAlignment="1">
      <alignment/>
    </xf>
    <xf numFmtId="49" fontId="8" fillId="0" borderId="17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164" fontId="8" fillId="24" borderId="20" xfId="0" applyNumberFormat="1" applyFont="1" applyFill="1" applyBorder="1" applyAlignment="1">
      <alignment/>
    </xf>
    <xf numFmtId="164" fontId="3" fillId="0" borderId="21" xfId="0" applyNumberFormat="1" applyFont="1" applyBorder="1" applyAlignment="1">
      <alignment/>
    </xf>
    <xf numFmtId="164" fontId="3" fillId="24" borderId="21" xfId="0" applyNumberFormat="1" applyFont="1" applyFill="1" applyBorder="1" applyAlignment="1">
      <alignment/>
    </xf>
    <xf numFmtId="164" fontId="3" fillId="24" borderId="20" xfId="0" applyNumberFormat="1" applyFont="1" applyFill="1" applyBorder="1" applyAlignment="1">
      <alignment/>
    </xf>
    <xf numFmtId="49" fontId="8" fillId="24" borderId="19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49" fontId="8" fillId="0" borderId="11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3" xfId="0" applyFont="1" applyBorder="1" applyAlignment="1">
      <alignment horizontal="left"/>
    </xf>
    <xf numFmtId="49" fontId="8" fillId="0" borderId="22" xfId="0" applyNumberFormat="1" applyFont="1" applyBorder="1" applyAlignment="1">
      <alignment/>
    </xf>
    <xf numFmtId="164" fontId="8" fillId="0" borderId="23" xfId="0" applyNumberFormat="1" applyFont="1" applyBorder="1" applyAlignment="1">
      <alignment/>
    </xf>
    <xf numFmtId="0" fontId="3" fillId="24" borderId="17" xfId="0" applyFont="1" applyFill="1" applyBorder="1" applyAlignment="1">
      <alignment/>
    </xf>
    <xf numFmtId="49" fontId="8" fillId="0" borderId="11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49" fontId="8" fillId="0" borderId="13" xfId="0" applyNumberFormat="1" applyFont="1" applyBorder="1" applyAlignment="1">
      <alignment/>
    </xf>
    <xf numFmtId="49" fontId="8" fillId="0" borderId="24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164" fontId="0" fillId="0" borderId="0" xfId="0" applyNumberFormat="1" applyAlignment="1">
      <alignment/>
    </xf>
    <xf numFmtId="49" fontId="8" fillId="0" borderId="25" xfId="0" applyNumberFormat="1" applyFont="1" applyBorder="1" applyAlignment="1">
      <alignment/>
    </xf>
    <xf numFmtId="49" fontId="8" fillId="0" borderId="17" xfId="0" applyNumberFormat="1" applyFont="1" applyBorder="1" applyAlignment="1">
      <alignment/>
    </xf>
    <xf numFmtId="164" fontId="8" fillId="0" borderId="19" xfId="0" applyNumberFormat="1" applyFont="1" applyBorder="1" applyAlignment="1">
      <alignment/>
    </xf>
    <xf numFmtId="0" fontId="3" fillId="0" borderId="26" xfId="0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27" xfId="0" applyNumberFormat="1" applyFont="1" applyBorder="1" applyAlignment="1">
      <alignment/>
    </xf>
    <xf numFmtId="49" fontId="8" fillId="0" borderId="19" xfId="0" applyNumberFormat="1" applyFont="1" applyBorder="1" applyAlignment="1">
      <alignment/>
    </xf>
    <xf numFmtId="49" fontId="8" fillId="24" borderId="24" xfId="0" applyNumberFormat="1" applyFont="1" applyFill="1" applyBorder="1" applyAlignment="1">
      <alignment/>
    </xf>
    <xf numFmtId="49" fontId="8" fillId="24" borderId="25" xfId="0" applyNumberFormat="1" applyFont="1" applyFill="1" applyBorder="1" applyAlignment="1">
      <alignment/>
    </xf>
    <xf numFmtId="49" fontId="8" fillId="24" borderId="17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49" fontId="3" fillId="0" borderId="25" xfId="0" applyNumberFormat="1" applyFont="1" applyBorder="1" applyAlignment="1">
      <alignment/>
    </xf>
    <xf numFmtId="49" fontId="3" fillId="0" borderId="24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9" xfId="0" applyFont="1" applyBorder="1" applyAlignment="1">
      <alignment/>
    </xf>
    <xf numFmtId="49" fontId="3" fillId="0" borderId="27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0" fontId="0" fillId="0" borderId="14" xfId="0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8" fillId="0" borderId="13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49" fontId="3" fillId="0" borderId="22" xfId="0" applyNumberFormat="1" applyFont="1" applyBorder="1" applyAlignment="1">
      <alignment/>
    </xf>
    <xf numFmtId="49" fontId="8" fillId="0" borderId="18" xfId="0" applyNumberFormat="1" applyFont="1" applyBorder="1" applyAlignment="1">
      <alignment/>
    </xf>
    <xf numFmtId="49" fontId="8" fillId="0" borderId="26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0" fontId="8" fillId="24" borderId="13" xfId="0" applyFont="1" applyFill="1" applyBorder="1" applyAlignment="1">
      <alignment/>
    </xf>
    <xf numFmtId="49" fontId="3" fillId="0" borderId="28" xfId="0" applyNumberFormat="1" applyFont="1" applyBorder="1" applyAlignment="1">
      <alignment/>
    </xf>
    <xf numFmtId="49" fontId="3" fillId="0" borderId="29" xfId="0" applyNumberFormat="1" applyFont="1" applyBorder="1" applyAlignment="1">
      <alignment/>
    </xf>
    <xf numFmtId="0" fontId="3" fillId="24" borderId="14" xfId="0" applyFont="1" applyFill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49" fontId="3" fillId="24" borderId="27" xfId="0" applyNumberFormat="1" applyFont="1" applyFill="1" applyBorder="1" applyAlignment="1">
      <alignment/>
    </xf>
    <xf numFmtId="49" fontId="3" fillId="24" borderId="17" xfId="0" applyNumberFormat="1" applyFont="1" applyFill="1" applyBorder="1" applyAlignment="1">
      <alignment/>
    </xf>
    <xf numFmtId="49" fontId="3" fillId="24" borderId="24" xfId="0" applyNumberFormat="1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0" borderId="15" xfId="0" applyFont="1" applyBorder="1" applyAlignment="1">
      <alignment/>
    </xf>
    <xf numFmtId="49" fontId="3" fillId="0" borderId="18" xfId="0" applyNumberFormat="1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8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9" fontId="8" fillId="0" borderId="30" xfId="0" applyNumberFormat="1" applyFont="1" applyBorder="1" applyAlignment="1">
      <alignment/>
    </xf>
    <xf numFmtId="49" fontId="3" fillId="0" borderId="2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3" xfId="0" applyFont="1" applyFill="1" applyBorder="1" applyAlignment="1">
      <alignment horizontal="left"/>
    </xf>
    <xf numFmtId="49" fontId="8" fillId="0" borderId="22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0" xfId="0" applyFont="1" applyBorder="1" applyAlignment="1">
      <alignment wrapText="1"/>
    </xf>
    <xf numFmtId="0" fontId="1" fillId="0" borderId="14" xfId="0" applyFont="1" applyBorder="1" applyAlignment="1">
      <alignment/>
    </xf>
    <xf numFmtId="0" fontId="8" fillId="0" borderId="11" xfId="0" applyFont="1" applyBorder="1" applyAlignment="1">
      <alignment wrapText="1"/>
    </xf>
    <xf numFmtId="0" fontId="1" fillId="0" borderId="1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49" fontId="8" fillId="0" borderId="25" xfId="0" applyNumberFormat="1" applyFont="1" applyBorder="1" applyAlignment="1">
      <alignment/>
    </xf>
    <xf numFmtId="49" fontId="8" fillId="0" borderId="27" xfId="0" applyNumberFormat="1" applyFont="1" applyBorder="1" applyAlignment="1">
      <alignment/>
    </xf>
    <xf numFmtId="49" fontId="8" fillId="0" borderId="28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164" fontId="8" fillId="0" borderId="17" xfId="0" applyNumberFormat="1" applyFont="1" applyBorder="1" applyAlignment="1">
      <alignment/>
    </xf>
    <xf numFmtId="49" fontId="3" fillId="0" borderId="32" xfId="0" applyNumberFormat="1" applyFont="1" applyBorder="1" applyAlignment="1">
      <alignment/>
    </xf>
    <xf numFmtId="49" fontId="8" fillId="0" borderId="32" xfId="0" applyNumberFormat="1" applyFont="1" applyBorder="1" applyAlignment="1">
      <alignment/>
    </xf>
    <xf numFmtId="49" fontId="3" fillId="0" borderId="32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49" fontId="3" fillId="0" borderId="25" xfId="0" applyNumberFormat="1" applyFont="1" applyBorder="1" applyAlignment="1">
      <alignment/>
    </xf>
    <xf numFmtId="49" fontId="8" fillId="0" borderId="29" xfId="0" applyNumberFormat="1" applyFont="1" applyBorder="1" applyAlignment="1">
      <alignment/>
    </xf>
    <xf numFmtId="0" fontId="8" fillId="0" borderId="26" xfId="0" applyFont="1" applyBorder="1" applyAlignment="1">
      <alignment/>
    </xf>
    <xf numFmtId="49" fontId="3" fillId="0" borderId="26" xfId="0" applyNumberFormat="1" applyFont="1" applyBorder="1" applyAlignment="1">
      <alignment/>
    </xf>
    <xf numFmtId="49" fontId="3" fillId="0" borderId="31" xfId="0" applyNumberFormat="1" applyFont="1" applyBorder="1" applyAlignment="1">
      <alignment/>
    </xf>
    <xf numFmtId="0" fontId="3" fillId="0" borderId="34" xfId="0" applyFont="1" applyBorder="1" applyAlignment="1">
      <alignment/>
    </xf>
    <xf numFmtId="0" fontId="3" fillId="0" borderId="0" xfId="0" applyFont="1" applyBorder="1" applyAlignment="1">
      <alignment/>
    </xf>
    <xf numFmtId="49" fontId="8" fillId="0" borderId="24" xfId="0" applyNumberFormat="1" applyFont="1" applyBorder="1" applyAlignment="1">
      <alignment/>
    </xf>
    <xf numFmtId="49" fontId="3" fillId="0" borderId="35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49" fontId="3" fillId="0" borderId="10" xfId="0" applyNumberFormat="1" applyFont="1" applyBorder="1" applyAlignment="1">
      <alignment/>
    </xf>
    <xf numFmtId="164" fontId="3" fillId="0" borderId="36" xfId="0" applyNumberFormat="1" applyFont="1" applyBorder="1" applyAlignment="1">
      <alignment/>
    </xf>
    <xf numFmtId="0" fontId="8" fillId="24" borderId="11" xfId="0" applyFont="1" applyFill="1" applyBorder="1" applyAlignment="1">
      <alignment horizontal="left" wrapText="1"/>
    </xf>
    <xf numFmtId="0" fontId="3" fillId="0" borderId="37" xfId="0" applyFont="1" applyBorder="1" applyAlignment="1">
      <alignment/>
    </xf>
    <xf numFmtId="0" fontId="3" fillId="0" borderId="25" xfId="0" applyFont="1" applyBorder="1" applyAlignment="1">
      <alignment wrapText="1"/>
    </xf>
    <xf numFmtId="0" fontId="8" fillId="0" borderId="11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top" wrapText="1"/>
    </xf>
    <xf numFmtId="0" fontId="8" fillId="0" borderId="29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38" xfId="0" applyFont="1" applyFill="1" applyBorder="1" applyAlignment="1">
      <alignment/>
    </xf>
    <xf numFmtId="0" fontId="3" fillId="0" borderId="39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27" xfId="0" applyFont="1" applyBorder="1" applyAlignment="1">
      <alignment/>
    </xf>
    <xf numFmtId="0" fontId="8" fillId="24" borderId="25" xfId="0" applyFont="1" applyFill="1" applyBorder="1" applyAlignment="1">
      <alignment horizontal="left"/>
    </xf>
    <xf numFmtId="0" fontId="3" fillId="0" borderId="25" xfId="0" applyFont="1" applyBorder="1" applyAlignment="1">
      <alignment/>
    </xf>
    <xf numFmtId="0" fontId="8" fillId="0" borderId="25" xfId="0" applyFont="1" applyBorder="1" applyAlignment="1">
      <alignment wrapText="1"/>
    </xf>
    <xf numFmtId="0" fontId="3" fillId="0" borderId="27" xfId="0" applyFont="1" applyBorder="1" applyAlignment="1">
      <alignment/>
    </xf>
    <xf numFmtId="0" fontId="8" fillId="0" borderId="27" xfId="0" applyFont="1" applyBorder="1" applyAlignment="1">
      <alignment wrapText="1"/>
    </xf>
    <xf numFmtId="0" fontId="8" fillId="0" borderId="11" xfId="0" applyNumberFormat="1" applyFont="1" applyFill="1" applyBorder="1" applyAlignment="1">
      <alignment horizontal="center" vertical="top" wrapText="1"/>
    </xf>
    <xf numFmtId="0" fontId="8" fillId="0" borderId="29" xfId="0" applyFont="1" applyBorder="1" applyAlignment="1">
      <alignment horizontal="left" vertical="top" wrapText="1"/>
    </xf>
    <xf numFmtId="0" fontId="8" fillId="24" borderId="11" xfId="0" applyFont="1" applyFill="1" applyBorder="1" applyAlignment="1">
      <alignment wrapText="1"/>
    </xf>
    <xf numFmtId="0" fontId="3" fillId="0" borderId="24" xfId="0" applyFont="1" applyBorder="1" applyAlignment="1">
      <alignment wrapText="1"/>
    </xf>
    <xf numFmtId="0" fontId="8" fillId="0" borderId="29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left" wrapText="1"/>
    </xf>
    <xf numFmtId="0" fontId="3" fillId="0" borderId="25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wrapText="1"/>
    </xf>
    <xf numFmtId="0" fontId="8" fillId="0" borderId="28" xfId="0" applyFont="1" applyBorder="1" applyAlignment="1">
      <alignment/>
    </xf>
    <xf numFmtId="0" fontId="8" fillId="24" borderId="11" xfId="0" applyFont="1" applyFill="1" applyBorder="1" applyAlignment="1">
      <alignment horizontal="left"/>
    </xf>
    <xf numFmtId="0" fontId="8" fillId="0" borderId="11" xfId="0" applyFont="1" applyBorder="1" applyAlignment="1">
      <alignment horizontal="center" wrapText="1" shrinkToFit="1"/>
    </xf>
    <xf numFmtId="0" fontId="8" fillId="24" borderId="11" xfId="0" applyFont="1" applyFill="1" applyBorder="1" applyAlignment="1">
      <alignment horizontal="center" wrapText="1"/>
    </xf>
    <xf numFmtId="0" fontId="3" fillId="24" borderId="24" xfId="0" applyFont="1" applyFill="1" applyBorder="1" applyAlignment="1">
      <alignment/>
    </xf>
    <xf numFmtId="0" fontId="3" fillId="24" borderId="25" xfId="0" applyFont="1" applyFill="1" applyBorder="1" applyAlignment="1">
      <alignment/>
    </xf>
    <xf numFmtId="0" fontId="3" fillId="24" borderId="25" xfId="0" applyFont="1" applyFill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8" fillId="0" borderId="25" xfId="0" applyFont="1" applyBorder="1" applyAlignment="1">
      <alignment wrapText="1"/>
    </xf>
    <xf numFmtId="0" fontId="8" fillId="0" borderId="29" xfId="0" applyFont="1" applyBorder="1" applyAlignment="1">
      <alignment horizontal="left" vertical="top" wrapText="1"/>
    </xf>
    <xf numFmtId="0" fontId="8" fillId="0" borderId="11" xfId="0" applyFont="1" applyBorder="1" applyAlignment="1">
      <alignment/>
    </xf>
    <xf numFmtId="0" fontId="3" fillId="0" borderId="17" xfId="0" applyFont="1" applyBorder="1" applyAlignment="1">
      <alignment horizontal="left" vertical="top" wrapText="1"/>
    </xf>
    <xf numFmtId="0" fontId="8" fillId="0" borderId="4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/>
    </xf>
    <xf numFmtId="0" fontId="8" fillId="24" borderId="10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left" vertical="top" wrapText="1"/>
    </xf>
    <xf numFmtId="0" fontId="8" fillId="0" borderId="10" xfId="0" applyFont="1" applyBorder="1" applyAlignment="1">
      <alignment wrapText="1"/>
    </xf>
    <xf numFmtId="0" fontId="8" fillId="0" borderId="34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/>
    </xf>
    <xf numFmtId="164" fontId="8" fillId="0" borderId="36" xfId="0" applyNumberFormat="1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0" xfId="0" applyFont="1" applyBorder="1" applyAlignment="1">
      <alignment horizontal="left" vertical="top" wrapText="1"/>
    </xf>
    <xf numFmtId="0" fontId="3" fillId="0" borderId="41" xfId="0" applyFont="1" applyBorder="1" applyAlignment="1">
      <alignment/>
    </xf>
    <xf numFmtId="0" fontId="8" fillId="0" borderId="31" xfId="0" applyFont="1" applyBorder="1" applyAlignment="1">
      <alignment/>
    </xf>
    <xf numFmtId="164" fontId="8" fillId="0" borderId="14" xfId="0" applyNumberFormat="1" applyFont="1" applyBorder="1" applyAlignment="1">
      <alignment/>
    </xf>
    <xf numFmtId="49" fontId="8" fillId="0" borderId="42" xfId="0" applyNumberFormat="1" applyFont="1" applyBorder="1" applyAlignment="1">
      <alignment/>
    </xf>
    <xf numFmtId="49" fontId="3" fillId="0" borderId="40" xfId="0" applyNumberFormat="1" applyFont="1" applyBorder="1" applyAlignment="1">
      <alignment/>
    </xf>
    <xf numFmtId="49" fontId="3" fillId="0" borderId="43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49" fontId="3" fillId="0" borderId="23" xfId="0" applyNumberFormat="1" applyFont="1" applyBorder="1" applyAlignment="1">
      <alignment/>
    </xf>
    <xf numFmtId="0" fontId="8" fillId="0" borderId="36" xfId="0" applyFont="1" applyBorder="1" applyAlignment="1">
      <alignment wrapText="1"/>
    </xf>
    <xf numFmtId="0" fontId="8" fillId="24" borderId="28" xfId="0" applyFont="1" applyFill="1" applyBorder="1" applyAlignment="1">
      <alignment wrapText="1"/>
    </xf>
    <xf numFmtId="0" fontId="8" fillId="0" borderId="14" xfId="0" applyFont="1" applyBorder="1" applyAlignment="1">
      <alignment/>
    </xf>
    <xf numFmtId="49" fontId="8" fillId="0" borderId="28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0" fontId="8" fillId="0" borderId="36" xfId="0" applyFont="1" applyBorder="1" applyAlignment="1">
      <alignment horizontal="left" wrapText="1"/>
    </xf>
    <xf numFmtId="0" fontId="8" fillId="0" borderId="28" xfId="0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/>
    </xf>
    <xf numFmtId="164" fontId="8" fillId="0" borderId="44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/>
    </xf>
    <xf numFmtId="0" fontId="8" fillId="0" borderId="17" xfId="0" applyFont="1" applyBorder="1" applyAlignment="1">
      <alignment/>
    </xf>
    <xf numFmtId="0" fontId="3" fillId="24" borderId="27" xfId="0" applyFont="1" applyFill="1" applyBorder="1" applyAlignment="1">
      <alignment/>
    </xf>
    <xf numFmtId="0" fontId="8" fillId="0" borderId="28" xfId="0" applyFont="1" applyBorder="1" applyAlignment="1">
      <alignment wrapText="1"/>
    </xf>
    <xf numFmtId="0" fontId="3" fillId="0" borderId="29" xfId="0" applyFont="1" applyBorder="1" applyAlignment="1">
      <alignment/>
    </xf>
    <xf numFmtId="0" fontId="3" fillId="0" borderId="11" xfId="0" applyFont="1" applyBorder="1" applyAlignment="1">
      <alignment/>
    </xf>
    <xf numFmtId="0" fontId="8" fillId="0" borderId="17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3" fillId="0" borderId="12" xfId="0" applyFont="1" applyBorder="1" applyAlignment="1">
      <alignment horizontal="left" vertical="top" wrapText="1"/>
    </xf>
    <xf numFmtId="0" fontId="8" fillId="0" borderId="14" xfId="0" applyFont="1" applyBorder="1" applyAlignment="1">
      <alignment wrapText="1"/>
    </xf>
    <xf numFmtId="0" fontId="3" fillId="0" borderId="15" xfId="0" applyFont="1" applyBorder="1" applyAlignment="1">
      <alignment horizontal="left" vertical="top" wrapText="1"/>
    </xf>
    <xf numFmtId="0" fontId="8" fillId="0" borderId="17" xfId="0" applyFont="1" applyBorder="1" applyAlignment="1">
      <alignment wrapText="1"/>
    </xf>
    <xf numFmtId="0" fontId="9" fillId="0" borderId="36" xfId="0" applyFont="1" applyBorder="1" applyAlignment="1">
      <alignment horizontal="center" wrapText="1"/>
    </xf>
    <xf numFmtId="164" fontId="8" fillId="24" borderId="18" xfId="0" applyNumberFormat="1" applyFont="1" applyFill="1" applyBorder="1" applyAlignment="1">
      <alignment/>
    </xf>
    <xf numFmtId="164" fontId="8" fillId="0" borderId="16" xfId="0" applyNumberFormat="1" applyFont="1" applyBorder="1" applyAlignment="1">
      <alignment/>
    </xf>
    <xf numFmtId="164" fontId="8" fillId="0" borderId="36" xfId="0" applyNumberFormat="1" applyFont="1" applyFill="1" applyBorder="1" applyAlignment="1">
      <alignment/>
    </xf>
    <xf numFmtId="164" fontId="8" fillId="24" borderId="23" xfId="0" applyNumberFormat="1" applyFont="1" applyFill="1" applyBorder="1" applyAlignment="1">
      <alignment/>
    </xf>
    <xf numFmtId="164" fontId="8" fillId="24" borderId="44" xfId="0" applyNumberFormat="1" applyFont="1" applyFill="1" applyBorder="1" applyAlignment="1">
      <alignment/>
    </xf>
    <xf numFmtId="164" fontId="8" fillId="0" borderId="21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45" xfId="0" applyNumberFormat="1" applyFont="1" applyBorder="1" applyAlignment="1">
      <alignment/>
    </xf>
    <xf numFmtId="164" fontId="3" fillId="0" borderId="46" xfId="0" applyNumberFormat="1" applyFont="1" applyBorder="1" applyAlignment="1">
      <alignment/>
    </xf>
    <xf numFmtId="164" fontId="0" fillId="0" borderId="46" xfId="0" applyNumberFormat="1" applyFont="1" applyBorder="1" applyAlignment="1">
      <alignment/>
    </xf>
    <xf numFmtId="164" fontId="8" fillId="0" borderId="47" xfId="0" applyNumberFormat="1" applyFont="1" applyBorder="1" applyAlignment="1">
      <alignment/>
    </xf>
    <xf numFmtId="164" fontId="8" fillId="0" borderId="48" xfId="0" applyNumberFormat="1" applyFont="1" applyBorder="1" applyAlignment="1">
      <alignment/>
    </xf>
    <xf numFmtId="164" fontId="8" fillId="0" borderId="15" xfId="0" applyNumberFormat="1" applyFont="1" applyBorder="1" applyAlignment="1">
      <alignment/>
    </xf>
    <xf numFmtId="164" fontId="8" fillId="0" borderId="22" xfId="0" applyNumberFormat="1" applyFont="1" applyBorder="1" applyAlignment="1">
      <alignment/>
    </xf>
    <xf numFmtId="164" fontId="3" fillId="0" borderId="49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164" fontId="8" fillId="24" borderId="36" xfId="0" applyNumberFormat="1" applyFont="1" applyFill="1" applyBorder="1" applyAlignment="1">
      <alignment/>
    </xf>
    <xf numFmtId="164" fontId="0" fillId="0" borderId="36" xfId="0" applyNumberFormat="1" applyFont="1" applyBorder="1" applyAlignment="1">
      <alignment/>
    </xf>
    <xf numFmtId="165" fontId="9" fillId="0" borderId="36" xfId="6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10" xfId="0" applyFont="1" applyFill="1" applyBorder="1" applyAlignment="1">
      <alignment horizontal="left" wrapText="1"/>
    </xf>
    <xf numFmtId="3" fontId="8" fillId="0" borderId="10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49" fontId="8" fillId="0" borderId="26" xfId="0" applyNumberFormat="1" applyFont="1" applyFill="1" applyBorder="1" applyAlignment="1">
      <alignment/>
    </xf>
    <xf numFmtId="49" fontId="3" fillId="0" borderId="37" xfId="0" applyNumberFormat="1" applyFont="1" applyFill="1" applyBorder="1" applyAlignment="1">
      <alignment/>
    </xf>
    <xf numFmtId="49" fontId="3" fillId="0" borderId="26" xfId="0" applyNumberFormat="1" applyFont="1" applyFill="1" applyBorder="1" applyAlignment="1">
      <alignment/>
    </xf>
    <xf numFmtId="49" fontId="8" fillId="0" borderId="37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49" fontId="3" fillId="0" borderId="17" xfId="0" applyNumberFormat="1" applyFont="1" applyFill="1" applyBorder="1" applyAlignment="1">
      <alignment/>
    </xf>
    <xf numFmtId="49" fontId="8" fillId="0" borderId="25" xfId="0" applyNumberFormat="1" applyFont="1" applyFill="1" applyBorder="1" applyAlignment="1">
      <alignment/>
    </xf>
    <xf numFmtId="49" fontId="8" fillId="0" borderId="25" xfId="0" applyNumberFormat="1" applyFont="1" applyFill="1" applyBorder="1" applyAlignment="1">
      <alignment/>
    </xf>
    <xf numFmtId="164" fontId="3" fillId="0" borderId="17" xfId="0" applyNumberFormat="1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51" xfId="0" applyFont="1" applyFill="1" applyBorder="1" applyAlignment="1">
      <alignment/>
    </xf>
    <xf numFmtId="49" fontId="3" fillId="0" borderId="19" xfId="0" applyNumberFormat="1" applyFont="1" applyFill="1" applyBorder="1" applyAlignment="1">
      <alignment/>
    </xf>
    <xf numFmtId="49" fontId="3" fillId="0" borderId="27" xfId="0" applyNumberFormat="1" applyFont="1" applyFill="1" applyBorder="1" applyAlignment="1">
      <alignment/>
    </xf>
    <xf numFmtId="49" fontId="8" fillId="0" borderId="19" xfId="0" applyNumberFormat="1" applyFont="1" applyFill="1" applyBorder="1" applyAlignment="1">
      <alignment/>
    </xf>
    <xf numFmtId="49" fontId="8" fillId="0" borderId="27" xfId="0" applyNumberFormat="1" applyFont="1" applyFill="1" applyBorder="1" applyAlignment="1">
      <alignment/>
    </xf>
    <xf numFmtId="164" fontId="3" fillId="0" borderId="19" xfId="0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49" fontId="3" fillId="0" borderId="25" xfId="0" applyNumberFormat="1" applyFont="1" applyFill="1" applyBorder="1" applyAlignment="1">
      <alignment/>
    </xf>
    <xf numFmtId="164" fontId="8" fillId="0" borderId="17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49" fontId="8" fillId="0" borderId="15" xfId="0" applyNumberFormat="1" applyFont="1" applyFill="1" applyBorder="1" applyAlignment="1">
      <alignment/>
    </xf>
    <xf numFmtId="49" fontId="3" fillId="0" borderId="24" xfId="0" applyNumberFormat="1" applyFont="1" applyFill="1" applyBorder="1" applyAlignment="1">
      <alignment/>
    </xf>
    <xf numFmtId="49" fontId="3" fillId="0" borderId="24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49" fontId="8" fillId="0" borderId="17" xfId="0" applyNumberFormat="1" applyFont="1" applyFill="1" applyBorder="1" applyAlignment="1">
      <alignment/>
    </xf>
    <xf numFmtId="49" fontId="3" fillId="0" borderId="25" xfId="0" applyNumberFormat="1" applyFont="1" applyFill="1" applyBorder="1" applyAlignment="1">
      <alignment/>
    </xf>
    <xf numFmtId="49" fontId="8" fillId="0" borderId="25" xfId="0" applyNumberFormat="1" applyFont="1" applyFill="1" applyBorder="1" applyAlignment="1">
      <alignment/>
    </xf>
    <xf numFmtId="0" fontId="8" fillId="0" borderId="19" xfId="0" applyFont="1" applyFill="1" applyBorder="1" applyAlignment="1">
      <alignment wrapText="1"/>
    </xf>
    <xf numFmtId="49" fontId="8" fillId="0" borderId="27" xfId="0" applyNumberFormat="1" applyFont="1" applyFill="1" applyBorder="1" applyAlignment="1">
      <alignment/>
    </xf>
    <xf numFmtId="164" fontId="8" fillId="0" borderId="19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tabSelected="1" zoomScaleSheetLayoutView="100" zoomScalePageLayoutView="0" workbookViewId="0" topLeftCell="A1">
      <selection activeCell="F4" sqref="F4:H4"/>
    </sheetView>
  </sheetViews>
  <sheetFormatPr defaultColWidth="9.140625" defaultRowHeight="12"/>
  <cols>
    <col min="1" max="1" width="5.7109375" style="8" customWidth="1"/>
    <col min="2" max="2" width="55.7109375" style="0" customWidth="1"/>
    <col min="3" max="3" width="10.00390625" style="0" customWidth="1"/>
    <col min="4" max="4" width="4.7109375" style="0" customWidth="1"/>
    <col min="5" max="5" width="5.00390625" style="0" customWidth="1"/>
    <col min="6" max="6" width="5.7109375" style="0" customWidth="1"/>
    <col min="7" max="7" width="5.140625" style="0" customWidth="1"/>
    <col min="8" max="8" width="15.57421875" style="255" customWidth="1"/>
  </cols>
  <sheetData>
    <row r="1" spans="6:8" ht="12">
      <c r="F1" s="299" t="s">
        <v>110</v>
      </c>
      <c r="G1" s="299"/>
      <c r="H1" s="299"/>
    </row>
    <row r="2" spans="6:8" ht="12">
      <c r="F2" s="299" t="s">
        <v>111</v>
      </c>
      <c r="G2" s="299"/>
      <c r="H2" s="299"/>
    </row>
    <row r="3" spans="6:8" ht="12">
      <c r="F3" s="300" t="s">
        <v>115</v>
      </c>
      <c r="G3" s="300"/>
      <c r="H3" s="300"/>
    </row>
    <row r="4" spans="6:8" ht="12">
      <c r="F4" s="299" t="s">
        <v>112</v>
      </c>
      <c r="G4" s="299"/>
      <c r="H4" s="299"/>
    </row>
    <row r="5" spans="6:8" ht="12">
      <c r="F5" s="299" t="s">
        <v>111</v>
      </c>
      <c r="G5" s="299"/>
      <c r="H5" s="299"/>
    </row>
    <row r="6" spans="6:8" ht="12">
      <c r="F6" s="299" t="s">
        <v>113</v>
      </c>
      <c r="G6" s="299"/>
      <c r="H6" s="299"/>
    </row>
    <row r="7" spans="1:8" ht="51" customHeight="1">
      <c r="A7" s="298" t="s">
        <v>83</v>
      </c>
      <c r="B7" s="298"/>
      <c r="C7" s="298"/>
      <c r="D7" s="298"/>
      <c r="E7" s="298"/>
      <c r="F7" s="298"/>
      <c r="G7" s="298"/>
      <c r="H7" s="298"/>
    </row>
    <row r="8" spans="1:8" ht="16.5" thickBot="1">
      <c r="A8" s="9"/>
      <c r="B8" s="297"/>
      <c r="C8" s="297"/>
      <c r="D8" s="297"/>
      <c r="E8" s="297"/>
      <c r="F8" s="297"/>
      <c r="G8" s="297"/>
      <c r="H8" s="297"/>
    </row>
    <row r="9" spans="1:8" ht="31.5" customHeight="1" thickBot="1">
      <c r="A9" s="5" t="s">
        <v>0</v>
      </c>
      <c r="B9" s="152" t="s">
        <v>1</v>
      </c>
      <c r="C9" s="15" t="s">
        <v>2</v>
      </c>
      <c r="D9" s="36" t="s">
        <v>3</v>
      </c>
      <c r="E9" s="15" t="s">
        <v>4</v>
      </c>
      <c r="F9" s="36" t="s">
        <v>5</v>
      </c>
      <c r="G9" s="15" t="s">
        <v>6</v>
      </c>
      <c r="H9" s="232" t="s">
        <v>7</v>
      </c>
    </row>
    <row r="10" spans="1:8" ht="47.25" customHeight="1" thickBot="1">
      <c r="A10" s="39">
        <v>1</v>
      </c>
      <c r="B10" s="153" t="s">
        <v>57</v>
      </c>
      <c r="C10" s="131" t="s">
        <v>8</v>
      </c>
      <c r="D10" s="37"/>
      <c r="E10" s="38"/>
      <c r="F10" s="37"/>
      <c r="G10" s="38"/>
      <c r="H10" s="194">
        <f>H11+H22+H25</f>
        <v>11996.400000000001</v>
      </c>
    </row>
    <row r="11" spans="1:8" ht="12.75">
      <c r="A11" s="14"/>
      <c r="B11" s="154" t="s">
        <v>39</v>
      </c>
      <c r="C11" s="63" t="s">
        <v>8</v>
      </c>
      <c r="D11" s="101" t="s">
        <v>24</v>
      </c>
      <c r="E11" s="49"/>
      <c r="F11" s="50"/>
      <c r="G11" s="24"/>
      <c r="H11" s="19">
        <f>H12</f>
        <v>11018.2</v>
      </c>
    </row>
    <row r="12" spans="1:8" ht="12.75">
      <c r="A12" s="14"/>
      <c r="B12" s="147" t="s">
        <v>38</v>
      </c>
      <c r="C12" s="48" t="s">
        <v>8</v>
      </c>
      <c r="D12" s="95" t="s">
        <v>24</v>
      </c>
      <c r="E12" s="54" t="s">
        <v>74</v>
      </c>
      <c r="F12" s="53"/>
      <c r="G12" s="25"/>
      <c r="H12" s="21">
        <f>H13</f>
        <v>11018.2</v>
      </c>
    </row>
    <row r="13" spans="1:8" ht="12.75">
      <c r="A13" s="14"/>
      <c r="B13" s="147" t="s">
        <v>19</v>
      </c>
      <c r="C13" s="48" t="s">
        <v>8</v>
      </c>
      <c r="D13" s="95" t="s">
        <v>24</v>
      </c>
      <c r="E13" s="66" t="s">
        <v>74</v>
      </c>
      <c r="F13" s="58" t="s">
        <v>35</v>
      </c>
      <c r="G13" s="25"/>
      <c r="H13" s="21">
        <f>H14+H16+H17+H18+H15</f>
        <v>11018.2</v>
      </c>
    </row>
    <row r="14" spans="1:8" ht="13.5" customHeight="1">
      <c r="A14" s="14"/>
      <c r="B14" s="155" t="s">
        <v>104</v>
      </c>
      <c r="C14" s="48" t="s">
        <v>8</v>
      </c>
      <c r="D14" s="95" t="s">
        <v>24</v>
      </c>
      <c r="E14" s="66" t="s">
        <v>74</v>
      </c>
      <c r="F14" s="64" t="s">
        <v>35</v>
      </c>
      <c r="G14" s="29" t="s">
        <v>66</v>
      </c>
      <c r="H14" s="233">
        <f>23439.2+20047.8-581-35845</f>
        <v>7061</v>
      </c>
    </row>
    <row r="15" spans="1:8" ht="13.5" customHeight="1">
      <c r="A15" s="14"/>
      <c r="B15" s="156" t="s">
        <v>81</v>
      </c>
      <c r="C15" s="48" t="s">
        <v>8</v>
      </c>
      <c r="D15" s="95" t="s">
        <v>24</v>
      </c>
      <c r="E15" s="66" t="s">
        <v>74</v>
      </c>
      <c r="F15" s="64" t="s">
        <v>35</v>
      </c>
      <c r="G15" s="29" t="s">
        <v>67</v>
      </c>
      <c r="H15" s="27">
        <f>784.1+525-597.9-264.5</f>
        <v>446.69999999999993</v>
      </c>
    </row>
    <row r="16" spans="1:8" ht="30" customHeight="1">
      <c r="A16" s="14"/>
      <c r="B16" s="157" t="s">
        <v>45</v>
      </c>
      <c r="C16" s="48" t="s">
        <v>8</v>
      </c>
      <c r="D16" s="100" t="s">
        <v>24</v>
      </c>
      <c r="E16" s="67" t="s">
        <v>74</v>
      </c>
      <c r="F16" s="76" t="s">
        <v>35</v>
      </c>
      <c r="G16" s="99" t="s">
        <v>68</v>
      </c>
      <c r="H16" s="234">
        <f>1562.1+1178.1-2380.1+22.1</f>
        <v>382.19999999999993</v>
      </c>
    </row>
    <row r="17" spans="1:8" ht="18.75" customHeight="1">
      <c r="A17" s="14"/>
      <c r="B17" s="158" t="s">
        <v>54</v>
      </c>
      <c r="C17" s="48" t="s">
        <v>8</v>
      </c>
      <c r="D17" s="95" t="s">
        <v>24</v>
      </c>
      <c r="E17" s="66" t="s">
        <v>74</v>
      </c>
      <c r="F17" s="70" t="s">
        <v>35</v>
      </c>
      <c r="G17" s="29" t="s">
        <v>69</v>
      </c>
      <c r="H17" s="27">
        <f>5111.8+1067.1-4514.6</f>
        <v>1664.2999999999993</v>
      </c>
    </row>
    <row r="18" spans="1:8" ht="12.75">
      <c r="A18" s="14"/>
      <c r="B18" s="159" t="s">
        <v>106</v>
      </c>
      <c r="C18" s="48" t="s">
        <v>8</v>
      </c>
      <c r="D18" s="95" t="s">
        <v>24</v>
      </c>
      <c r="E18" s="66" t="s">
        <v>74</v>
      </c>
      <c r="F18" s="70" t="s">
        <v>35</v>
      </c>
      <c r="G18" s="29" t="s">
        <v>70</v>
      </c>
      <c r="H18" s="27">
        <f>5635+1293.5-5464.5</f>
        <v>1464</v>
      </c>
    </row>
    <row r="19" spans="1:8" ht="15.75" customHeight="1">
      <c r="A19" s="14"/>
      <c r="B19" s="117" t="s">
        <v>9</v>
      </c>
      <c r="C19" s="48" t="s">
        <v>8</v>
      </c>
      <c r="D19" s="79" t="s">
        <v>10</v>
      </c>
      <c r="E19" s="66"/>
      <c r="F19" s="64"/>
      <c r="G19" s="29"/>
      <c r="H19" s="27">
        <f>H20</f>
        <v>641.1999999999998</v>
      </c>
    </row>
    <row r="20" spans="1:8" ht="15" customHeight="1">
      <c r="A20" s="14"/>
      <c r="B20" s="160" t="s">
        <v>11</v>
      </c>
      <c r="C20" s="48" t="s">
        <v>8</v>
      </c>
      <c r="D20" s="95" t="s">
        <v>10</v>
      </c>
      <c r="E20" s="54" t="s">
        <v>12</v>
      </c>
      <c r="F20" s="64"/>
      <c r="G20" s="29"/>
      <c r="H20" s="21">
        <f>H21</f>
        <v>641.1999999999998</v>
      </c>
    </row>
    <row r="21" spans="1:8" ht="17.25" customHeight="1">
      <c r="A21" s="14"/>
      <c r="B21" s="147" t="s">
        <v>19</v>
      </c>
      <c r="C21" s="48" t="s">
        <v>8</v>
      </c>
      <c r="D21" s="95" t="s">
        <v>10</v>
      </c>
      <c r="E21" s="66" t="s">
        <v>12</v>
      </c>
      <c r="F21" s="53" t="s">
        <v>35</v>
      </c>
      <c r="G21" s="29"/>
      <c r="H21" s="27">
        <f>H22</f>
        <v>641.1999999999998</v>
      </c>
    </row>
    <row r="22" spans="1:8" s="2" customFormat="1" ht="27.75" customHeight="1">
      <c r="A22" s="14"/>
      <c r="B22" s="161" t="s">
        <v>14</v>
      </c>
      <c r="C22" s="48" t="s">
        <v>8</v>
      </c>
      <c r="D22" s="95" t="s">
        <v>10</v>
      </c>
      <c r="E22" s="66" t="s">
        <v>12</v>
      </c>
      <c r="F22" s="64" t="s">
        <v>35</v>
      </c>
      <c r="G22" s="29" t="s">
        <v>65</v>
      </c>
      <c r="H22" s="27">
        <f>2431.8+2157.2-3947.8</f>
        <v>641.1999999999998</v>
      </c>
    </row>
    <row r="23" spans="1:8" s="2" customFormat="1" ht="12.75">
      <c r="A23" s="14"/>
      <c r="B23" s="113" t="s">
        <v>59</v>
      </c>
      <c r="C23" s="48" t="s">
        <v>8</v>
      </c>
      <c r="D23" s="79" t="s">
        <v>23</v>
      </c>
      <c r="E23" s="66"/>
      <c r="F23" s="70"/>
      <c r="G23" s="29"/>
      <c r="H23" s="27">
        <f>H24</f>
        <v>337</v>
      </c>
    </row>
    <row r="24" spans="1:8" s="2" customFormat="1" ht="12.75">
      <c r="A24" s="14"/>
      <c r="B24" s="162" t="s">
        <v>88</v>
      </c>
      <c r="C24" s="48" t="s">
        <v>8</v>
      </c>
      <c r="D24" s="95" t="s">
        <v>23</v>
      </c>
      <c r="E24" s="54" t="s">
        <v>47</v>
      </c>
      <c r="F24" s="70"/>
      <c r="G24" s="29"/>
      <c r="H24" s="21">
        <f>H25</f>
        <v>337</v>
      </c>
    </row>
    <row r="25" spans="1:8" s="2" customFormat="1" ht="47.25" customHeight="1" thickBot="1">
      <c r="A25" s="14"/>
      <c r="B25" s="163" t="s">
        <v>103</v>
      </c>
      <c r="C25" s="89" t="s">
        <v>8</v>
      </c>
      <c r="D25" s="102" t="s">
        <v>23</v>
      </c>
      <c r="E25" s="71" t="s">
        <v>47</v>
      </c>
      <c r="F25" s="70" t="s">
        <v>35</v>
      </c>
      <c r="G25" s="26" t="s">
        <v>71</v>
      </c>
      <c r="H25" s="28">
        <f>1751+924.7-2338.7</f>
        <v>337</v>
      </c>
    </row>
    <row r="26" spans="1:8" s="2" customFormat="1" ht="13.5" thickBot="1">
      <c r="A26" s="4"/>
      <c r="B26" s="115"/>
      <c r="C26" s="104"/>
      <c r="D26" s="86"/>
      <c r="E26" s="87"/>
      <c r="F26" s="86"/>
      <c r="G26" s="46"/>
      <c r="H26" s="194"/>
    </row>
    <row r="27" spans="1:8" s="3" customFormat="1" ht="98.25" customHeight="1" thickBot="1">
      <c r="A27" s="105">
        <v>2</v>
      </c>
      <c r="B27" s="164" t="s">
        <v>46</v>
      </c>
      <c r="C27" s="40" t="s">
        <v>52</v>
      </c>
      <c r="D27" s="37"/>
      <c r="E27" s="38"/>
      <c r="F27" s="37"/>
      <c r="G27" s="38"/>
      <c r="H27" s="235">
        <f>H28</f>
        <v>7140</v>
      </c>
    </row>
    <row r="28" spans="1:8" s="1" customFormat="1" ht="15.75" customHeight="1">
      <c r="A28" s="11"/>
      <c r="B28" s="154" t="s">
        <v>39</v>
      </c>
      <c r="C28" s="96" t="s">
        <v>52</v>
      </c>
      <c r="D28" s="57" t="s">
        <v>24</v>
      </c>
      <c r="E28" s="77"/>
      <c r="F28" s="57"/>
      <c r="G28" s="24"/>
      <c r="H28" s="32">
        <f>H29</f>
        <v>7140</v>
      </c>
    </row>
    <row r="29" spans="1:8" s="1" customFormat="1" ht="15" customHeight="1">
      <c r="A29" s="11"/>
      <c r="B29" s="147" t="s">
        <v>38</v>
      </c>
      <c r="C29" s="73" t="s">
        <v>52</v>
      </c>
      <c r="D29" s="64" t="s">
        <v>24</v>
      </c>
      <c r="E29" s="54" t="s">
        <v>74</v>
      </c>
      <c r="F29" s="79"/>
      <c r="G29" s="25"/>
      <c r="H29" s="30">
        <f>H30</f>
        <v>7140</v>
      </c>
    </row>
    <row r="30" spans="1:8" s="1" customFormat="1" ht="15" customHeight="1">
      <c r="A30" s="11"/>
      <c r="B30" s="147" t="s">
        <v>19</v>
      </c>
      <c r="C30" s="97" t="s">
        <v>52</v>
      </c>
      <c r="D30" s="76" t="s">
        <v>24</v>
      </c>
      <c r="E30" s="88" t="s">
        <v>74</v>
      </c>
      <c r="F30" s="57" t="s">
        <v>35</v>
      </c>
      <c r="G30" s="25"/>
      <c r="H30" s="30">
        <f>H31+H32</f>
        <v>7140</v>
      </c>
    </row>
    <row r="31" spans="1:8" s="1" customFormat="1" ht="15" customHeight="1" thickBot="1">
      <c r="A31" s="11"/>
      <c r="B31" s="165" t="s">
        <v>104</v>
      </c>
      <c r="C31" s="74" t="s">
        <v>52</v>
      </c>
      <c r="D31" s="84" t="s">
        <v>24</v>
      </c>
      <c r="E31" s="78" t="s">
        <v>74</v>
      </c>
      <c r="F31" s="205" t="s">
        <v>35</v>
      </c>
      <c r="G31" s="106" t="s">
        <v>66</v>
      </c>
      <c r="H31" s="236">
        <f>7140-350</f>
        <v>6790</v>
      </c>
    </row>
    <row r="32" spans="1:8" s="1" customFormat="1" ht="31.5" customHeight="1" thickBot="1">
      <c r="A32" s="13"/>
      <c r="B32" s="211" t="s">
        <v>45</v>
      </c>
      <c r="C32" s="74" t="s">
        <v>52</v>
      </c>
      <c r="D32" s="84" t="s">
        <v>24</v>
      </c>
      <c r="E32" s="78" t="s">
        <v>74</v>
      </c>
      <c r="F32" s="83" t="s">
        <v>35</v>
      </c>
      <c r="G32" s="107" t="s">
        <v>68</v>
      </c>
      <c r="H32" s="237">
        <v>350</v>
      </c>
    </row>
    <row r="33" spans="1:8" s="2" customFormat="1" ht="45.75" customHeight="1" thickBot="1">
      <c r="A33" s="39">
        <v>3</v>
      </c>
      <c r="B33" s="207" t="s">
        <v>86</v>
      </c>
      <c r="C33" s="208" t="s">
        <v>15</v>
      </c>
      <c r="D33" s="209"/>
      <c r="E33" s="210"/>
      <c r="F33" s="209"/>
      <c r="G33" s="210"/>
      <c r="H33" s="214">
        <f>H34</f>
        <v>2612</v>
      </c>
    </row>
    <row r="34" spans="1:8" s="2" customFormat="1" ht="25.5">
      <c r="A34" s="11"/>
      <c r="B34" s="167" t="s">
        <v>31</v>
      </c>
      <c r="C34" s="89" t="s">
        <v>15</v>
      </c>
      <c r="D34" s="57" t="s">
        <v>22</v>
      </c>
      <c r="E34" s="51"/>
      <c r="F34" s="50"/>
      <c r="G34" s="24"/>
      <c r="H34" s="32">
        <f>H35</f>
        <v>2612</v>
      </c>
    </row>
    <row r="35" spans="1:8" s="2" customFormat="1" ht="25.5">
      <c r="A35" s="11"/>
      <c r="B35" s="145" t="s">
        <v>32</v>
      </c>
      <c r="C35" s="48" t="s">
        <v>15</v>
      </c>
      <c r="D35" s="95" t="s">
        <v>22</v>
      </c>
      <c r="E35" s="59" t="s">
        <v>26</v>
      </c>
      <c r="F35" s="53"/>
      <c r="G35" s="25"/>
      <c r="H35" s="30">
        <f>H36</f>
        <v>2612</v>
      </c>
    </row>
    <row r="36" spans="1:8" s="2" customFormat="1" ht="12.75">
      <c r="A36" s="11"/>
      <c r="B36" s="167" t="s">
        <v>19</v>
      </c>
      <c r="C36" s="94" t="s">
        <v>15</v>
      </c>
      <c r="D36" s="66" t="s">
        <v>22</v>
      </c>
      <c r="E36" s="71" t="s">
        <v>26</v>
      </c>
      <c r="F36" s="58" t="s">
        <v>35</v>
      </c>
      <c r="G36" s="25"/>
      <c r="H36" s="30">
        <f>H37+H38+H39</f>
        <v>2612</v>
      </c>
    </row>
    <row r="37" spans="1:8" s="2" customFormat="1" ht="13.5" thickBot="1">
      <c r="A37" s="11"/>
      <c r="B37" s="168" t="s">
        <v>104</v>
      </c>
      <c r="C37" s="47" t="s">
        <v>15</v>
      </c>
      <c r="D37" s="83" t="s">
        <v>22</v>
      </c>
      <c r="E37" s="78" t="s">
        <v>26</v>
      </c>
      <c r="F37" s="84" t="s">
        <v>35</v>
      </c>
      <c r="G37" s="106" t="s">
        <v>66</v>
      </c>
      <c r="H37" s="43">
        <f>2612-550-300</f>
        <v>1762</v>
      </c>
    </row>
    <row r="38" spans="1:8" s="2" customFormat="1" ht="26.25" thickBot="1">
      <c r="A38" s="11"/>
      <c r="B38" s="206" t="s">
        <v>14</v>
      </c>
      <c r="C38" s="47" t="s">
        <v>15</v>
      </c>
      <c r="D38" s="83" t="s">
        <v>22</v>
      </c>
      <c r="E38" s="81" t="s">
        <v>26</v>
      </c>
      <c r="F38" s="83" t="s">
        <v>35</v>
      </c>
      <c r="G38" s="107" t="s">
        <v>65</v>
      </c>
      <c r="H38" s="214">
        <v>550</v>
      </c>
    </row>
    <row r="39" spans="1:8" s="2" customFormat="1" ht="39" thickBot="1">
      <c r="A39" s="13"/>
      <c r="B39" s="157" t="s">
        <v>45</v>
      </c>
      <c r="C39" s="47" t="s">
        <v>15</v>
      </c>
      <c r="D39" s="83" t="s">
        <v>102</v>
      </c>
      <c r="E39" s="81" t="s">
        <v>26</v>
      </c>
      <c r="F39" s="83" t="s">
        <v>35</v>
      </c>
      <c r="G39" s="107" t="s">
        <v>68</v>
      </c>
      <c r="H39" s="214">
        <v>300</v>
      </c>
    </row>
    <row r="40" spans="1:8" s="2" customFormat="1" ht="13.5" thickBot="1">
      <c r="A40" s="10"/>
      <c r="B40" s="183"/>
      <c r="C40" s="104"/>
      <c r="D40" s="86"/>
      <c r="E40" s="87"/>
      <c r="F40" s="86"/>
      <c r="G40" s="46"/>
      <c r="H40" s="194"/>
    </row>
    <row r="41" spans="1:8" s="2" customFormat="1" ht="45.75" customHeight="1" thickBot="1">
      <c r="A41" s="11">
        <v>4</v>
      </c>
      <c r="B41" s="169" t="s">
        <v>93</v>
      </c>
      <c r="C41" s="5" t="s">
        <v>53</v>
      </c>
      <c r="D41" s="86"/>
      <c r="E41" s="87"/>
      <c r="F41" s="86"/>
      <c r="G41" s="46"/>
      <c r="H41" s="194">
        <f>H42</f>
        <v>2012</v>
      </c>
    </row>
    <row r="42" spans="1:8" s="2" customFormat="1" ht="25.5">
      <c r="A42" s="11"/>
      <c r="B42" s="167" t="s">
        <v>31</v>
      </c>
      <c r="C42" s="89" t="s">
        <v>53</v>
      </c>
      <c r="D42" s="57" t="s">
        <v>22</v>
      </c>
      <c r="E42" s="51"/>
      <c r="F42" s="50"/>
      <c r="G42" s="24"/>
      <c r="H42" s="32">
        <f>H43</f>
        <v>2012</v>
      </c>
    </row>
    <row r="43" spans="1:8" s="2" customFormat="1" ht="25.5">
      <c r="A43" s="11"/>
      <c r="B43" s="145" t="s">
        <v>32</v>
      </c>
      <c r="C43" s="48" t="s">
        <v>53</v>
      </c>
      <c r="D43" s="95" t="s">
        <v>22</v>
      </c>
      <c r="E43" s="59" t="s">
        <v>26</v>
      </c>
      <c r="F43" s="53"/>
      <c r="G43" s="25"/>
      <c r="H43" s="21">
        <f>H44</f>
        <v>2012</v>
      </c>
    </row>
    <row r="44" spans="1:8" s="2" customFormat="1" ht="12.75">
      <c r="A44" s="11"/>
      <c r="B44" s="167" t="s">
        <v>19</v>
      </c>
      <c r="C44" s="94" t="s">
        <v>53</v>
      </c>
      <c r="D44" s="66" t="s">
        <v>22</v>
      </c>
      <c r="E44" s="71" t="s">
        <v>26</v>
      </c>
      <c r="F44" s="58" t="s">
        <v>35</v>
      </c>
      <c r="G44" s="25"/>
      <c r="H44" s="21">
        <f>H45</f>
        <v>2012</v>
      </c>
    </row>
    <row r="45" spans="1:8" s="2" customFormat="1" ht="13.5" thickBot="1">
      <c r="A45" s="11"/>
      <c r="B45" s="168" t="s">
        <v>20</v>
      </c>
      <c r="C45" s="47" t="s">
        <v>53</v>
      </c>
      <c r="D45" s="83" t="s">
        <v>22</v>
      </c>
      <c r="E45" s="78" t="s">
        <v>26</v>
      </c>
      <c r="F45" s="84" t="s">
        <v>35</v>
      </c>
      <c r="G45" s="106" t="s">
        <v>66</v>
      </c>
      <c r="H45" s="43">
        <f>500+1512</f>
        <v>2012</v>
      </c>
    </row>
    <row r="46" spans="1:8" s="2" customFormat="1" ht="13.5" thickBot="1">
      <c r="A46" s="14"/>
      <c r="B46" s="138"/>
      <c r="C46" s="47"/>
      <c r="D46" s="76"/>
      <c r="E46" s="88"/>
      <c r="F46" s="76"/>
      <c r="G46" s="103"/>
      <c r="H46" s="238"/>
    </row>
    <row r="47" spans="1:8" s="2" customFormat="1" ht="56.25" customHeight="1" thickBot="1">
      <c r="A47" s="12">
        <v>5</v>
      </c>
      <c r="B47" s="166" t="s">
        <v>60</v>
      </c>
      <c r="C47" s="108" t="s">
        <v>55</v>
      </c>
      <c r="D47" s="86"/>
      <c r="E47" s="87"/>
      <c r="F47" s="86"/>
      <c r="G47" s="46"/>
      <c r="H47" s="239">
        <f>H48</f>
        <v>995</v>
      </c>
    </row>
    <row r="48" spans="1:8" s="2" customFormat="1" ht="12.75">
      <c r="A48" s="11"/>
      <c r="B48" s="144" t="s">
        <v>49</v>
      </c>
      <c r="C48" s="94" t="s">
        <v>55</v>
      </c>
      <c r="D48" s="50" t="s">
        <v>47</v>
      </c>
      <c r="E48" s="67"/>
      <c r="F48" s="65"/>
      <c r="G48" s="99"/>
      <c r="H48" s="122">
        <f>H49</f>
        <v>995</v>
      </c>
    </row>
    <row r="49" spans="1:8" s="2" customFormat="1" ht="12.75">
      <c r="A49" s="11"/>
      <c r="B49" s="112" t="s">
        <v>50</v>
      </c>
      <c r="C49" s="48" t="s">
        <v>55</v>
      </c>
      <c r="D49" s="64" t="s">
        <v>47</v>
      </c>
      <c r="E49" s="54" t="s">
        <v>48</v>
      </c>
      <c r="F49" s="64"/>
      <c r="G49" s="29"/>
      <c r="H49" s="123">
        <f>H50+H52</f>
        <v>995</v>
      </c>
    </row>
    <row r="50" spans="1:8" s="2" customFormat="1" ht="12.75">
      <c r="A50" s="11"/>
      <c r="B50" s="184" t="s">
        <v>98</v>
      </c>
      <c r="C50" s="48" t="s">
        <v>55</v>
      </c>
      <c r="D50" s="64" t="s">
        <v>47</v>
      </c>
      <c r="E50" s="66" t="s">
        <v>48</v>
      </c>
      <c r="F50" s="53" t="s">
        <v>99</v>
      </c>
      <c r="G50" s="29"/>
      <c r="H50" s="124">
        <f>H51</f>
        <v>350</v>
      </c>
    </row>
    <row r="51" spans="1:8" s="2" customFormat="1" ht="12.75">
      <c r="A51" s="11"/>
      <c r="B51" s="185" t="s">
        <v>104</v>
      </c>
      <c r="C51" s="48" t="s">
        <v>55</v>
      </c>
      <c r="D51" s="64" t="s">
        <v>47</v>
      </c>
      <c r="E51" s="66" t="s">
        <v>48</v>
      </c>
      <c r="F51" s="64" t="s">
        <v>99</v>
      </c>
      <c r="G51" s="29" t="s">
        <v>66</v>
      </c>
      <c r="H51" s="124">
        <v>350</v>
      </c>
    </row>
    <row r="52" spans="1:8" s="2" customFormat="1" ht="12.75">
      <c r="A52" s="11"/>
      <c r="B52" s="167" t="s">
        <v>19</v>
      </c>
      <c r="C52" s="94" t="s">
        <v>55</v>
      </c>
      <c r="D52" s="65" t="s">
        <v>47</v>
      </c>
      <c r="E52" s="67" t="s">
        <v>48</v>
      </c>
      <c r="F52" s="50" t="s">
        <v>35</v>
      </c>
      <c r="G52" s="99"/>
      <c r="H52" s="122">
        <f>H53</f>
        <v>645</v>
      </c>
    </row>
    <row r="53" spans="1:8" s="2" customFormat="1" ht="13.5" thickBot="1">
      <c r="A53" s="13"/>
      <c r="B53" s="168" t="s">
        <v>104</v>
      </c>
      <c r="C53" s="47" t="s">
        <v>55</v>
      </c>
      <c r="D53" s="83" t="s">
        <v>47</v>
      </c>
      <c r="E53" s="81" t="s">
        <v>48</v>
      </c>
      <c r="F53" s="83" t="s">
        <v>35</v>
      </c>
      <c r="G53" s="107" t="s">
        <v>66</v>
      </c>
      <c r="H53" s="199">
        <f>995-350</f>
        <v>645</v>
      </c>
    </row>
    <row r="54" spans="1:8" s="2" customFormat="1" ht="13.5" thickBot="1">
      <c r="A54" s="11"/>
      <c r="B54" s="110"/>
      <c r="C54" s="89"/>
      <c r="D54" s="76"/>
      <c r="E54" s="88"/>
      <c r="F54" s="76"/>
      <c r="G54" s="103"/>
      <c r="H54" s="238"/>
    </row>
    <row r="55" spans="1:8" s="2" customFormat="1" ht="56.25" customHeight="1" thickBot="1">
      <c r="A55" s="187">
        <v>6</v>
      </c>
      <c r="B55" s="256" t="s">
        <v>84</v>
      </c>
      <c r="C55" s="257" t="s">
        <v>42</v>
      </c>
      <c r="D55" s="258"/>
      <c r="E55" s="259"/>
      <c r="F55" s="258"/>
      <c r="G55" s="260"/>
      <c r="H55" s="235">
        <f>H56+H60</f>
        <v>8246.1</v>
      </c>
    </row>
    <row r="56" spans="1:8" s="2" customFormat="1" ht="12.75">
      <c r="A56" s="204"/>
      <c r="B56" s="261" t="s">
        <v>49</v>
      </c>
      <c r="C56" s="262" t="s">
        <v>42</v>
      </c>
      <c r="D56" s="263" t="s">
        <v>47</v>
      </c>
      <c r="E56" s="264"/>
      <c r="F56" s="265"/>
      <c r="G56" s="266"/>
      <c r="H56" s="267">
        <f>H57</f>
        <v>379.7</v>
      </c>
    </row>
    <row r="57" spans="1:8" s="2" customFormat="1" ht="12.75">
      <c r="A57" s="204"/>
      <c r="B57" s="268" t="s">
        <v>50</v>
      </c>
      <c r="C57" s="269" t="s">
        <v>42</v>
      </c>
      <c r="D57" s="270" t="s">
        <v>47</v>
      </c>
      <c r="E57" s="271" t="s">
        <v>48</v>
      </c>
      <c r="F57" s="270"/>
      <c r="G57" s="272"/>
      <c r="H57" s="273">
        <f>H58</f>
        <v>379.7</v>
      </c>
    </row>
    <row r="58" spans="1:8" s="2" customFormat="1" ht="12.75">
      <c r="A58" s="204"/>
      <c r="B58" s="274" t="s">
        <v>19</v>
      </c>
      <c r="C58" s="275" t="s">
        <v>42</v>
      </c>
      <c r="D58" s="276" t="s">
        <v>47</v>
      </c>
      <c r="E58" s="277" t="s">
        <v>48</v>
      </c>
      <c r="F58" s="278" t="s">
        <v>35</v>
      </c>
      <c r="G58" s="279"/>
      <c r="H58" s="280">
        <f>H59</f>
        <v>379.7</v>
      </c>
    </row>
    <row r="59" spans="1:8" s="2" customFormat="1" ht="12.75">
      <c r="A59" s="204"/>
      <c r="B59" s="281" t="s">
        <v>104</v>
      </c>
      <c r="C59" s="269" t="s">
        <v>42</v>
      </c>
      <c r="D59" s="270" t="s">
        <v>47</v>
      </c>
      <c r="E59" s="282" t="s">
        <v>48</v>
      </c>
      <c r="F59" s="270" t="s">
        <v>35</v>
      </c>
      <c r="G59" s="272" t="s">
        <v>66</v>
      </c>
      <c r="H59" s="283">
        <f>300+79.7</f>
        <v>379.7</v>
      </c>
    </row>
    <row r="60" spans="1:8" s="2" customFormat="1" ht="12.75">
      <c r="A60" s="204"/>
      <c r="B60" s="284" t="s">
        <v>16</v>
      </c>
      <c r="C60" s="285" t="s">
        <v>42</v>
      </c>
      <c r="D60" s="286" t="s">
        <v>13</v>
      </c>
      <c r="E60" s="287"/>
      <c r="F60" s="286"/>
      <c r="G60" s="288"/>
      <c r="H60" s="289">
        <f>H61</f>
        <v>7866.4</v>
      </c>
    </row>
    <row r="61" spans="1:8" s="2" customFormat="1" ht="12.75">
      <c r="A61" s="204"/>
      <c r="B61" s="290" t="s">
        <v>17</v>
      </c>
      <c r="C61" s="269" t="s">
        <v>42</v>
      </c>
      <c r="D61" s="270" t="s">
        <v>13</v>
      </c>
      <c r="E61" s="271" t="s">
        <v>18</v>
      </c>
      <c r="F61" s="291"/>
      <c r="G61" s="292"/>
      <c r="H61" s="273">
        <f>H62+H63+H64</f>
        <v>7866.4</v>
      </c>
    </row>
    <row r="62" spans="1:8" s="2" customFormat="1" ht="12.75">
      <c r="A62" s="204"/>
      <c r="B62" s="281" t="s">
        <v>104</v>
      </c>
      <c r="C62" s="73" t="s">
        <v>42</v>
      </c>
      <c r="D62" s="270" t="s">
        <v>13</v>
      </c>
      <c r="E62" s="282" t="s">
        <v>18</v>
      </c>
      <c r="F62" s="270" t="s">
        <v>114</v>
      </c>
      <c r="G62" s="293" t="s">
        <v>66</v>
      </c>
      <c r="H62" s="283">
        <v>200</v>
      </c>
    </row>
    <row r="63" spans="1:8" s="2" customFormat="1" ht="25.5">
      <c r="A63" s="204"/>
      <c r="B63" s="294" t="s">
        <v>14</v>
      </c>
      <c r="C63" s="275" t="s">
        <v>42</v>
      </c>
      <c r="D63" s="276" t="s">
        <v>13</v>
      </c>
      <c r="E63" s="277" t="s">
        <v>18</v>
      </c>
      <c r="F63" s="276" t="s">
        <v>35</v>
      </c>
      <c r="G63" s="295" t="s">
        <v>65</v>
      </c>
      <c r="H63" s="296">
        <f>712+300</f>
        <v>1012</v>
      </c>
    </row>
    <row r="64" spans="1:8" s="2" customFormat="1" ht="12.75">
      <c r="A64" s="204"/>
      <c r="B64" s="290" t="s">
        <v>19</v>
      </c>
      <c r="C64" s="269" t="s">
        <v>42</v>
      </c>
      <c r="D64" s="270" t="s">
        <v>13</v>
      </c>
      <c r="E64" s="282" t="s">
        <v>18</v>
      </c>
      <c r="F64" s="270" t="s">
        <v>35</v>
      </c>
      <c r="G64" s="293"/>
      <c r="H64" s="273">
        <f>H65</f>
        <v>6654.4</v>
      </c>
    </row>
    <row r="65" spans="1:8" s="2" customFormat="1" ht="13.5" thickBot="1">
      <c r="A65" s="203"/>
      <c r="B65" s="281" t="s">
        <v>104</v>
      </c>
      <c r="C65" s="269" t="s">
        <v>42</v>
      </c>
      <c r="D65" s="270" t="s">
        <v>13</v>
      </c>
      <c r="E65" s="282" t="s">
        <v>18</v>
      </c>
      <c r="F65" s="270" t="s">
        <v>35</v>
      </c>
      <c r="G65" s="293" t="s">
        <v>66</v>
      </c>
      <c r="H65" s="283">
        <v>6654.4</v>
      </c>
    </row>
    <row r="66" spans="1:8" s="2" customFormat="1" ht="13.5" thickBot="1">
      <c r="A66" s="10"/>
      <c r="B66" s="110"/>
      <c r="C66" s="109"/>
      <c r="D66" s="81"/>
      <c r="E66" s="76"/>
      <c r="F66" s="81"/>
      <c r="G66" s="139"/>
      <c r="H66" s="199"/>
    </row>
    <row r="67" spans="1:8" s="2" customFormat="1" ht="67.5" customHeight="1" thickBot="1">
      <c r="A67" s="12">
        <v>7</v>
      </c>
      <c r="B67" s="153" t="s">
        <v>89</v>
      </c>
      <c r="C67" s="5" t="s">
        <v>27</v>
      </c>
      <c r="D67" s="37"/>
      <c r="E67" s="38"/>
      <c r="F67" s="37"/>
      <c r="G67" s="38"/>
      <c r="H67" s="194">
        <f>H68</f>
        <v>5052</v>
      </c>
    </row>
    <row r="68" spans="1:8" s="2" customFormat="1" ht="12.75">
      <c r="A68" s="14"/>
      <c r="B68" s="117" t="s">
        <v>33</v>
      </c>
      <c r="C68" s="63" t="s">
        <v>27</v>
      </c>
      <c r="D68" s="57" t="s">
        <v>25</v>
      </c>
      <c r="E68" s="77"/>
      <c r="F68" s="50"/>
      <c r="G68" s="24"/>
      <c r="H68" s="32">
        <f>H69</f>
        <v>5052</v>
      </c>
    </row>
    <row r="69" spans="1:8" s="2" customFormat="1" ht="12.75">
      <c r="A69" s="14"/>
      <c r="B69" s="147" t="s">
        <v>34</v>
      </c>
      <c r="C69" s="48" t="s">
        <v>27</v>
      </c>
      <c r="D69" s="64" t="s">
        <v>25</v>
      </c>
      <c r="E69" s="54" t="s">
        <v>24</v>
      </c>
      <c r="F69" s="53"/>
      <c r="G69" s="25"/>
      <c r="H69" s="30">
        <f>H70</f>
        <v>5052</v>
      </c>
    </row>
    <row r="70" spans="1:8" s="2" customFormat="1" ht="12.75">
      <c r="A70" s="14"/>
      <c r="B70" s="290" t="s">
        <v>19</v>
      </c>
      <c r="C70" s="89" t="s">
        <v>27</v>
      </c>
      <c r="D70" s="76" t="s">
        <v>25</v>
      </c>
      <c r="E70" s="88" t="s">
        <v>24</v>
      </c>
      <c r="F70" s="58" t="s">
        <v>35</v>
      </c>
      <c r="G70" s="25"/>
      <c r="H70" s="30">
        <f>H71</f>
        <v>5052</v>
      </c>
    </row>
    <row r="71" spans="1:8" s="2" customFormat="1" ht="13.5" thickBot="1">
      <c r="A71" s="114"/>
      <c r="B71" s="148" t="s">
        <v>104</v>
      </c>
      <c r="C71" s="68" t="s">
        <v>27</v>
      </c>
      <c r="D71" s="84" t="s">
        <v>25</v>
      </c>
      <c r="E71" s="78" t="s">
        <v>24</v>
      </c>
      <c r="F71" s="84" t="s">
        <v>35</v>
      </c>
      <c r="G71" s="106" t="s">
        <v>66</v>
      </c>
      <c r="H71" s="236">
        <v>5052</v>
      </c>
    </row>
    <row r="72" spans="1:8" s="2" customFormat="1" ht="13.5" thickBot="1">
      <c r="A72" s="116"/>
      <c r="B72" s="115"/>
      <c r="C72" s="104"/>
      <c r="D72" s="86"/>
      <c r="E72" s="87"/>
      <c r="F72" s="86"/>
      <c r="G72" s="46"/>
      <c r="H72" s="194"/>
    </row>
    <row r="73" spans="1:8" s="2" customFormat="1" ht="58.5" customHeight="1" thickBot="1">
      <c r="A73" s="12">
        <v>8</v>
      </c>
      <c r="B73" s="146" t="s">
        <v>40</v>
      </c>
      <c r="C73" s="5" t="s">
        <v>30</v>
      </c>
      <c r="D73" s="86"/>
      <c r="E73" s="87"/>
      <c r="F73" s="86"/>
      <c r="G73" s="46"/>
      <c r="H73" s="194">
        <f>H74</f>
        <v>1600</v>
      </c>
    </row>
    <row r="74" spans="1:8" s="2" customFormat="1" ht="12.75">
      <c r="A74" s="14"/>
      <c r="B74" s="117" t="s">
        <v>33</v>
      </c>
      <c r="C74" s="63" t="s">
        <v>30</v>
      </c>
      <c r="D74" s="57" t="s">
        <v>25</v>
      </c>
      <c r="E74" s="77"/>
      <c r="F74" s="50"/>
      <c r="G74" s="24"/>
      <c r="H74" s="242">
        <f>H75</f>
        <v>1600</v>
      </c>
    </row>
    <row r="75" spans="1:8" s="2" customFormat="1" ht="12.75">
      <c r="A75" s="14"/>
      <c r="B75" s="147" t="s">
        <v>34</v>
      </c>
      <c r="C75" s="48" t="s">
        <v>30</v>
      </c>
      <c r="D75" s="64" t="s">
        <v>25</v>
      </c>
      <c r="E75" s="54" t="s">
        <v>24</v>
      </c>
      <c r="F75" s="53"/>
      <c r="G75" s="25"/>
      <c r="H75" s="243">
        <f>H76</f>
        <v>1600</v>
      </c>
    </row>
    <row r="76" spans="1:8" s="2" customFormat="1" ht="12.75">
      <c r="A76" s="14"/>
      <c r="B76" s="171" t="s">
        <v>19</v>
      </c>
      <c r="C76" s="89" t="s">
        <v>30</v>
      </c>
      <c r="D76" s="76" t="s">
        <v>25</v>
      </c>
      <c r="E76" s="88" t="s">
        <v>24</v>
      </c>
      <c r="F76" s="58" t="s">
        <v>35</v>
      </c>
      <c r="G76" s="25"/>
      <c r="H76" s="244">
        <f>H77</f>
        <v>1600</v>
      </c>
    </row>
    <row r="77" spans="1:8" ht="13.5" thickBot="1">
      <c r="A77" s="13"/>
      <c r="B77" s="148" t="s">
        <v>104</v>
      </c>
      <c r="C77" s="68" t="s">
        <v>30</v>
      </c>
      <c r="D77" s="84" t="s">
        <v>25</v>
      </c>
      <c r="E77" s="78" t="s">
        <v>24</v>
      </c>
      <c r="F77" s="84" t="s">
        <v>35</v>
      </c>
      <c r="G77" s="106" t="s">
        <v>66</v>
      </c>
      <c r="H77" s="245">
        <v>1600</v>
      </c>
    </row>
    <row r="78" spans="1:8" ht="13.5" thickBot="1">
      <c r="A78" s="13"/>
      <c r="B78" s="173"/>
      <c r="C78" s="109"/>
      <c r="D78" s="83"/>
      <c r="E78" s="83"/>
      <c r="F78" s="83"/>
      <c r="G78" s="121"/>
      <c r="H78" s="246"/>
    </row>
    <row r="79" spans="1:8" ht="39" thickBot="1">
      <c r="A79" s="187">
        <v>9</v>
      </c>
      <c r="B79" s="191" t="s">
        <v>107</v>
      </c>
      <c r="C79" s="225" t="s">
        <v>108</v>
      </c>
      <c r="D79" s="87"/>
      <c r="E79" s="86"/>
      <c r="F79" s="87"/>
      <c r="G79" s="45"/>
      <c r="H79" s="239">
        <f>H80</f>
        <v>0</v>
      </c>
    </row>
    <row r="80" spans="1:8" ht="12.75">
      <c r="A80" s="203"/>
      <c r="B80" s="94" t="s">
        <v>33</v>
      </c>
      <c r="C80" s="112" t="s">
        <v>108</v>
      </c>
      <c r="D80" s="67" t="s">
        <v>25</v>
      </c>
      <c r="E80" s="65"/>
      <c r="F80" s="67"/>
      <c r="G80" s="136"/>
      <c r="H80" s="247">
        <f>H81</f>
        <v>0</v>
      </c>
    </row>
    <row r="81" spans="1:8" ht="12.75">
      <c r="A81" s="203"/>
      <c r="B81" s="48" t="s">
        <v>34</v>
      </c>
      <c r="C81" s="118" t="s">
        <v>108</v>
      </c>
      <c r="D81" s="66" t="s">
        <v>25</v>
      </c>
      <c r="E81" s="64" t="s">
        <v>24</v>
      </c>
      <c r="F81" s="66"/>
      <c r="G81" s="119"/>
      <c r="H81" s="124">
        <f>H82</f>
        <v>0</v>
      </c>
    </row>
    <row r="82" spans="1:8" ht="12.75">
      <c r="A82" s="203"/>
      <c r="B82" s="48" t="s">
        <v>98</v>
      </c>
      <c r="C82" s="118" t="s">
        <v>108</v>
      </c>
      <c r="D82" s="66" t="s">
        <v>25</v>
      </c>
      <c r="E82" s="64" t="s">
        <v>24</v>
      </c>
      <c r="F82" s="66" t="s">
        <v>99</v>
      </c>
      <c r="G82" s="119"/>
      <c r="H82" s="124">
        <f>H83</f>
        <v>0</v>
      </c>
    </row>
    <row r="83" spans="1:8" ht="13.5" thickBot="1">
      <c r="A83" s="203"/>
      <c r="B83" s="68" t="s">
        <v>20</v>
      </c>
      <c r="C83" s="224" t="s">
        <v>108</v>
      </c>
      <c r="D83" s="78" t="s">
        <v>25</v>
      </c>
      <c r="E83" s="84" t="s">
        <v>24</v>
      </c>
      <c r="F83" s="78" t="s">
        <v>99</v>
      </c>
      <c r="G83" s="130" t="s">
        <v>66</v>
      </c>
      <c r="H83" s="248">
        <f>15000-9446.5-5553.5</f>
        <v>0</v>
      </c>
    </row>
    <row r="84" spans="1:8" ht="12.75" customHeight="1" thickBot="1">
      <c r="A84" s="10"/>
      <c r="B84" s="149"/>
      <c r="C84" s="150"/>
      <c r="D84" s="125"/>
      <c r="E84" s="126"/>
      <c r="F84" s="126"/>
      <c r="G84" s="127"/>
      <c r="H84" s="128"/>
    </row>
    <row r="85" spans="1:8" ht="47.25" customHeight="1" thickBot="1">
      <c r="A85" s="41">
        <v>10</v>
      </c>
      <c r="B85" s="170" t="s">
        <v>90</v>
      </c>
      <c r="C85" s="5" t="s">
        <v>61</v>
      </c>
      <c r="D85" s="37"/>
      <c r="E85" s="38"/>
      <c r="F85" s="37"/>
      <c r="G85" s="38"/>
      <c r="H85" s="194">
        <f>H86</f>
        <v>6947</v>
      </c>
    </row>
    <row r="86" spans="1:8" ht="12.75">
      <c r="A86" s="14"/>
      <c r="B86" s="117" t="s">
        <v>33</v>
      </c>
      <c r="C86" s="89" t="s">
        <v>61</v>
      </c>
      <c r="D86" s="200" t="s">
        <v>25</v>
      </c>
      <c r="E86" s="49"/>
      <c r="F86" s="50"/>
      <c r="G86" s="132"/>
      <c r="H86" s="249">
        <f>H87</f>
        <v>6947</v>
      </c>
    </row>
    <row r="87" spans="1:8" ht="12.75">
      <c r="A87" s="14"/>
      <c r="B87" s="112" t="s">
        <v>92</v>
      </c>
      <c r="C87" s="48" t="s">
        <v>61</v>
      </c>
      <c r="D87" s="201" t="s">
        <v>25</v>
      </c>
      <c r="E87" s="54" t="s">
        <v>91</v>
      </c>
      <c r="F87" s="53"/>
      <c r="G87" s="25"/>
      <c r="H87" s="21">
        <f>H88+H89</f>
        <v>6947</v>
      </c>
    </row>
    <row r="88" spans="1:8" ht="12.75">
      <c r="A88" s="14"/>
      <c r="B88" s="171" t="s">
        <v>19</v>
      </c>
      <c r="C88" s="151" t="s">
        <v>61</v>
      </c>
      <c r="D88" s="202" t="s">
        <v>25</v>
      </c>
      <c r="E88" s="66" t="s">
        <v>91</v>
      </c>
      <c r="F88" s="58" t="s">
        <v>35</v>
      </c>
      <c r="G88" s="25"/>
      <c r="H88" s="27">
        <v>1947</v>
      </c>
    </row>
    <row r="89" spans="1:8" ht="12.75">
      <c r="A89" s="14"/>
      <c r="B89" s="172" t="s">
        <v>76</v>
      </c>
      <c r="C89" s="151" t="s">
        <v>61</v>
      </c>
      <c r="D89" s="202" t="s">
        <v>25</v>
      </c>
      <c r="E89" s="66" t="s">
        <v>91</v>
      </c>
      <c r="F89" s="53" t="s">
        <v>77</v>
      </c>
      <c r="G89" s="29"/>
      <c r="H89" s="21">
        <f>H90</f>
        <v>5000</v>
      </c>
    </row>
    <row r="90" spans="1:8" ht="12.75" customHeight="1" thickBot="1">
      <c r="A90" s="114"/>
      <c r="B90" s="173" t="s">
        <v>104</v>
      </c>
      <c r="C90" s="47" t="s">
        <v>61</v>
      </c>
      <c r="D90" s="133" t="s">
        <v>25</v>
      </c>
      <c r="E90" s="81" t="s">
        <v>91</v>
      </c>
      <c r="F90" s="83" t="s">
        <v>77</v>
      </c>
      <c r="G90" s="107" t="s">
        <v>66</v>
      </c>
      <c r="H90" s="214">
        <v>5000</v>
      </c>
    </row>
    <row r="91" spans="1:8" ht="13.5" thickBot="1">
      <c r="A91" s="4"/>
      <c r="B91" s="174"/>
      <c r="C91" s="134"/>
      <c r="D91" s="87"/>
      <c r="E91" s="87"/>
      <c r="F91" s="86"/>
      <c r="G91" s="46"/>
      <c r="H91" s="194"/>
    </row>
    <row r="92" spans="1:8" ht="42" customHeight="1" thickBot="1">
      <c r="A92" s="187">
        <v>11</v>
      </c>
      <c r="B92" s="215" t="s">
        <v>94</v>
      </c>
      <c r="C92" s="5" t="s">
        <v>62</v>
      </c>
      <c r="D92" s="87"/>
      <c r="E92" s="86"/>
      <c r="F92" s="87"/>
      <c r="G92" s="45"/>
      <c r="H92" s="239">
        <f>H93</f>
        <v>65705</v>
      </c>
    </row>
    <row r="93" spans="1:8" ht="12.75">
      <c r="A93" s="188"/>
      <c r="B93" s="216" t="s">
        <v>33</v>
      </c>
      <c r="C93" s="89" t="s">
        <v>62</v>
      </c>
      <c r="D93" s="77" t="s">
        <v>25</v>
      </c>
      <c r="E93" s="65"/>
      <c r="F93" s="67"/>
      <c r="G93" s="136"/>
      <c r="H93" s="122">
        <f>H94</f>
        <v>65705</v>
      </c>
    </row>
    <row r="94" spans="1:8" ht="12.75">
      <c r="A94" s="188"/>
      <c r="B94" s="217" t="s">
        <v>95</v>
      </c>
      <c r="C94" s="48" t="s">
        <v>62</v>
      </c>
      <c r="D94" s="66" t="s">
        <v>25</v>
      </c>
      <c r="E94" s="53" t="s">
        <v>22</v>
      </c>
      <c r="F94" s="54"/>
      <c r="G94" s="129"/>
      <c r="H94" s="123">
        <f>H95</f>
        <v>65705</v>
      </c>
    </row>
    <row r="95" spans="1:8" ht="12.75">
      <c r="A95" s="188"/>
      <c r="B95" s="184" t="s">
        <v>19</v>
      </c>
      <c r="C95" s="48" t="s">
        <v>62</v>
      </c>
      <c r="D95" s="66" t="s">
        <v>25</v>
      </c>
      <c r="E95" s="64" t="s">
        <v>22</v>
      </c>
      <c r="F95" s="54" t="s">
        <v>35</v>
      </c>
      <c r="G95" s="119"/>
      <c r="H95" s="123">
        <f>H96+H97</f>
        <v>65705</v>
      </c>
    </row>
    <row r="96" spans="1:8" ht="13.5" thickBot="1">
      <c r="A96" s="186"/>
      <c r="B96" s="218" t="s">
        <v>104</v>
      </c>
      <c r="C96" s="68" t="s">
        <v>62</v>
      </c>
      <c r="D96" s="78" t="s">
        <v>25</v>
      </c>
      <c r="E96" s="84" t="s">
        <v>22</v>
      </c>
      <c r="F96" s="78" t="s">
        <v>35</v>
      </c>
      <c r="G96" s="130" t="s">
        <v>66</v>
      </c>
      <c r="H96" s="248">
        <f>57705-10000-2900+9000+9000</f>
        <v>62805</v>
      </c>
    </row>
    <row r="97" spans="1:8" ht="33" customHeight="1" thickBot="1">
      <c r="A97" s="188"/>
      <c r="B97" s="219" t="s">
        <v>45</v>
      </c>
      <c r="C97" s="68" t="s">
        <v>62</v>
      </c>
      <c r="D97" s="78" t="s">
        <v>25</v>
      </c>
      <c r="E97" s="84" t="s">
        <v>22</v>
      </c>
      <c r="F97" s="78" t="s">
        <v>35</v>
      </c>
      <c r="G97" s="130" t="s">
        <v>68</v>
      </c>
      <c r="H97" s="199">
        <v>2900</v>
      </c>
    </row>
    <row r="98" spans="1:8" ht="13.5" thickBot="1">
      <c r="A98" s="188"/>
      <c r="B98" s="220"/>
      <c r="C98" s="47"/>
      <c r="D98" s="81"/>
      <c r="E98" s="83"/>
      <c r="F98" s="81"/>
      <c r="G98" s="121"/>
      <c r="H98" s="199"/>
    </row>
    <row r="99" spans="1:8" ht="61.5" customHeight="1" thickBot="1">
      <c r="A99" s="12">
        <v>12</v>
      </c>
      <c r="B99" s="143" t="s">
        <v>109</v>
      </c>
      <c r="C99" s="5" t="s">
        <v>36</v>
      </c>
      <c r="D99" s="87"/>
      <c r="E99" s="86"/>
      <c r="F99" s="87"/>
      <c r="G99" s="45"/>
      <c r="H99" s="239">
        <f>H100</f>
        <v>1460</v>
      </c>
    </row>
    <row r="100" spans="1:8" ht="12.75">
      <c r="A100" s="14"/>
      <c r="B100" s="135" t="s">
        <v>28</v>
      </c>
      <c r="C100" s="94" t="s">
        <v>36</v>
      </c>
      <c r="D100" s="51" t="s">
        <v>18</v>
      </c>
      <c r="E100" s="65"/>
      <c r="F100" s="67"/>
      <c r="G100" s="136"/>
      <c r="H100" s="122">
        <f>H101</f>
        <v>1460</v>
      </c>
    </row>
    <row r="101" spans="1:8" ht="12.75">
      <c r="A101" s="14"/>
      <c r="B101" s="118" t="s">
        <v>29</v>
      </c>
      <c r="C101" s="48" t="s">
        <v>36</v>
      </c>
      <c r="D101" s="66" t="s">
        <v>18</v>
      </c>
      <c r="E101" s="53" t="s">
        <v>25</v>
      </c>
      <c r="F101" s="66"/>
      <c r="G101" s="119"/>
      <c r="H101" s="123">
        <f>H102</f>
        <v>1460</v>
      </c>
    </row>
    <row r="102" spans="1:8" ht="12.75">
      <c r="A102" s="14"/>
      <c r="B102" s="171" t="s">
        <v>19</v>
      </c>
      <c r="C102" s="48" t="s">
        <v>36</v>
      </c>
      <c r="D102" s="66" t="s">
        <v>18</v>
      </c>
      <c r="E102" s="64" t="s">
        <v>25</v>
      </c>
      <c r="F102" s="54" t="s">
        <v>35</v>
      </c>
      <c r="G102" s="119"/>
      <c r="H102" s="123">
        <f>H103</f>
        <v>1460</v>
      </c>
    </row>
    <row r="103" spans="1:8" ht="13.5" thickBot="1">
      <c r="A103" s="114"/>
      <c r="B103" s="148" t="s">
        <v>104</v>
      </c>
      <c r="C103" s="68" t="s">
        <v>36</v>
      </c>
      <c r="D103" s="78" t="s">
        <v>18</v>
      </c>
      <c r="E103" s="84" t="s">
        <v>25</v>
      </c>
      <c r="F103" s="78" t="s">
        <v>35</v>
      </c>
      <c r="G103" s="130" t="s">
        <v>66</v>
      </c>
      <c r="H103" s="248">
        <f>860+600</f>
        <v>1460</v>
      </c>
    </row>
    <row r="104" spans="1:8" ht="13.5" thickBot="1">
      <c r="A104" s="4"/>
      <c r="B104" s="140"/>
      <c r="C104" s="104"/>
      <c r="D104" s="137"/>
      <c r="E104" s="87"/>
      <c r="F104" s="86"/>
      <c r="G104" s="46"/>
      <c r="H104" s="194"/>
    </row>
    <row r="105" spans="1:8" ht="30.75" customHeight="1" thickBot="1">
      <c r="A105" s="11">
        <v>13</v>
      </c>
      <c r="B105" s="175" t="s">
        <v>75</v>
      </c>
      <c r="C105" s="5" t="s">
        <v>87</v>
      </c>
      <c r="D105" s="37"/>
      <c r="E105" s="38"/>
      <c r="F105" s="37"/>
      <c r="G105" s="38"/>
      <c r="H105" s="194">
        <f>H106</f>
        <v>8391.2</v>
      </c>
    </row>
    <row r="106" spans="1:8" ht="12.75">
      <c r="A106" s="11"/>
      <c r="B106" s="117" t="s">
        <v>9</v>
      </c>
      <c r="C106" s="56" t="s">
        <v>87</v>
      </c>
      <c r="D106" s="80" t="s">
        <v>10</v>
      </c>
      <c r="E106" s="50"/>
      <c r="F106" s="80"/>
      <c r="G106" s="18"/>
      <c r="H106" s="19">
        <f>H107</f>
        <v>8391.2</v>
      </c>
    </row>
    <row r="107" spans="1:8" ht="12.75">
      <c r="A107" s="11"/>
      <c r="B107" s="160" t="s">
        <v>56</v>
      </c>
      <c r="C107" s="48" t="s">
        <v>87</v>
      </c>
      <c r="D107" s="67" t="s">
        <v>10</v>
      </c>
      <c r="E107" s="53" t="s">
        <v>10</v>
      </c>
      <c r="F107" s="54"/>
      <c r="G107" s="20"/>
      <c r="H107" s="21">
        <f>H108</f>
        <v>8391.2</v>
      </c>
    </row>
    <row r="108" spans="1:8" ht="12.75">
      <c r="A108" s="11"/>
      <c r="B108" s="171" t="s">
        <v>19</v>
      </c>
      <c r="C108" s="48" t="s">
        <v>87</v>
      </c>
      <c r="D108" s="67" t="s">
        <v>10</v>
      </c>
      <c r="E108" s="65" t="s">
        <v>10</v>
      </c>
      <c r="F108" s="54" t="s">
        <v>35</v>
      </c>
      <c r="G108" s="20"/>
      <c r="H108" s="21">
        <f>H110+H109</f>
        <v>8391.2</v>
      </c>
    </row>
    <row r="109" spans="1:8" ht="12.75">
      <c r="A109" s="11"/>
      <c r="B109" s="221" t="s">
        <v>104</v>
      </c>
      <c r="C109" s="48" t="s">
        <v>87</v>
      </c>
      <c r="D109" s="67" t="s">
        <v>10</v>
      </c>
      <c r="E109" s="65" t="s">
        <v>10</v>
      </c>
      <c r="F109" s="66" t="s">
        <v>35</v>
      </c>
      <c r="G109" s="59" t="s">
        <v>66</v>
      </c>
      <c r="H109" s="28">
        <v>95.5</v>
      </c>
    </row>
    <row r="110" spans="1:8" ht="46.5" customHeight="1" thickBot="1">
      <c r="A110" s="11"/>
      <c r="B110" s="138" t="s">
        <v>103</v>
      </c>
      <c r="C110" s="68" t="s">
        <v>87</v>
      </c>
      <c r="D110" s="81" t="s">
        <v>10</v>
      </c>
      <c r="E110" s="70" t="s">
        <v>10</v>
      </c>
      <c r="F110" s="78" t="s">
        <v>35</v>
      </c>
      <c r="G110" s="23" t="s">
        <v>71</v>
      </c>
      <c r="H110" s="28">
        <f>550+148.5+7692.7-95.5</f>
        <v>8295.7</v>
      </c>
    </row>
    <row r="111" spans="1:8" ht="13.5" thickBot="1">
      <c r="A111" s="4"/>
      <c r="B111" s="140"/>
      <c r="C111" s="104"/>
      <c r="D111" s="86"/>
      <c r="E111" s="87"/>
      <c r="F111" s="86"/>
      <c r="G111" s="46"/>
      <c r="H111" s="194"/>
    </row>
    <row r="112" spans="1:8" ht="36" customHeight="1" thickBot="1">
      <c r="A112" s="187">
        <v>14</v>
      </c>
      <c r="B112" s="189" t="s">
        <v>97</v>
      </c>
      <c r="C112" s="108" t="s">
        <v>96</v>
      </c>
      <c r="D112" s="87"/>
      <c r="E112" s="86"/>
      <c r="F112" s="87"/>
      <c r="G112" s="45"/>
      <c r="H112" s="239">
        <f>H113</f>
        <v>58043</v>
      </c>
    </row>
    <row r="113" spans="1:8" ht="12.75">
      <c r="A113" s="188"/>
      <c r="B113" s="63" t="s">
        <v>9</v>
      </c>
      <c r="C113" s="89" t="s">
        <v>96</v>
      </c>
      <c r="D113" s="88" t="s">
        <v>10</v>
      </c>
      <c r="E113" s="76"/>
      <c r="F113" s="88"/>
      <c r="G113" s="111"/>
      <c r="H113" s="250">
        <f>H116+H117+H120+H122+H124+H126</f>
        <v>58043</v>
      </c>
    </row>
    <row r="114" spans="1:8" ht="12.75">
      <c r="A114" s="188"/>
      <c r="B114" s="217" t="s">
        <v>56</v>
      </c>
      <c r="C114" s="69" t="s">
        <v>96</v>
      </c>
      <c r="D114" s="71" t="s">
        <v>10</v>
      </c>
      <c r="E114" s="58" t="s">
        <v>10</v>
      </c>
      <c r="F114" s="71"/>
      <c r="G114" s="120"/>
      <c r="H114" s="241">
        <f>H115</f>
        <v>2640</v>
      </c>
    </row>
    <row r="115" spans="1:8" ht="12.75">
      <c r="A115" s="188"/>
      <c r="B115" s="230" t="s">
        <v>19</v>
      </c>
      <c r="C115" s="48" t="s">
        <v>96</v>
      </c>
      <c r="D115" s="66" t="s">
        <v>10</v>
      </c>
      <c r="E115" s="64" t="s">
        <v>10</v>
      </c>
      <c r="F115" s="54" t="s">
        <v>35</v>
      </c>
      <c r="G115" s="120"/>
      <c r="H115" s="55">
        <f>H116+H117</f>
        <v>2640</v>
      </c>
    </row>
    <row r="116" spans="1:8" ht="25.5">
      <c r="A116" s="188"/>
      <c r="B116" s="226" t="s">
        <v>14</v>
      </c>
      <c r="C116" s="48" t="s">
        <v>96</v>
      </c>
      <c r="D116" s="66" t="s">
        <v>10</v>
      </c>
      <c r="E116" s="64" t="s">
        <v>10</v>
      </c>
      <c r="F116" s="66" t="s">
        <v>35</v>
      </c>
      <c r="G116" s="119" t="s">
        <v>65</v>
      </c>
      <c r="H116" s="124">
        <v>2140</v>
      </c>
    </row>
    <row r="117" spans="1:8" ht="38.25">
      <c r="A117" s="188"/>
      <c r="B117" s="227" t="s">
        <v>103</v>
      </c>
      <c r="C117" s="48" t="s">
        <v>96</v>
      </c>
      <c r="D117" s="66" t="s">
        <v>10</v>
      </c>
      <c r="E117" s="64" t="s">
        <v>10</v>
      </c>
      <c r="F117" s="66" t="s">
        <v>105</v>
      </c>
      <c r="G117" s="119" t="s">
        <v>71</v>
      </c>
      <c r="H117" s="124">
        <v>500</v>
      </c>
    </row>
    <row r="118" spans="1:8" ht="12.75">
      <c r="A118" s="188"/>
      <c r="B118" s="94" t="s">
        <v>11</v>
      </c>
      <c r="C118" s="48" t="s">
        <v>96</v>
      </c>
      <c r="D118" s="66" t="s">
        <v>10</v>
      </c>
      <c r="E118" s="53" t="s">
        <v>12</v>
      </c>
      <c r="F118" s="66"/>
      <c r="G118" s="119"/>
      <c r="H118" s="123">
        <f>H119+H121+H123+H125</f>
        <v>55403</v>
      </c>
    </row>
    <row r="119" spans="1:8" ht="12.75">
      <c r="A119" s="188"/>
      <c r="B119" s="190" t="s">
        <v>76</v>
      </c>
      <c r="C119" s="69" t="s">
        <v>96</v>
      </c>
      <c r="D119" s="71" t="s">
        <v>10</v>
      </c>
      <c r="E119" s="70" t="s">
        <v>12</v>
      </c>
      <c r="F119" s="59" t="s">
        <v>77</v>
      </c>
      <c r="G119" s="120"/>
      <c r="H119" s="241">
        <f>H120</f>
        <v>22000</v>
      </c>
    </row>
    <row r="120" spans="1:8" ht="12.75">
      <c r="A120" s="188"/>
      <c r="B120" s="221" t="s">
        <v>104</v>
      </c>
      <c r="C120" s="48" t="s">
        <v>96</v>
      </c>
      <c r="D120" s="66" t="s">
        <v>10</v>
      </c>
      <c r="E120" s="64" t="s">
        <v>12</v>
      </c>
      <c r="F120" s="66" t="s">
        <v>77</v>
      </c>
      <c r="G120" s="119" t="s">
        <v>66</v>
      </c>
      <c r="H120" s="124">
        <f>6750+15250</f>
        <v>22000</v>
      </c>
    </row>
    <row r="121" spans="1:8" ht="12.75">
      <c r="A121" s="186"/>
      <c r="B121" s="228" t="s">
        <v>19</v>
      </c>
      <c r="C121" s="89" t="s">
        <v>96</v>
      </c>
      <c r="D121" s="88" t="s">
        <v>10</v>
      </c>
      <c r="E121" s="76" t="s">
        <v>12</v>
      </c>
      <c r="F121" s="77" t="s">
        <v>35</v>
      </c>
      <c r="G121" s="111"/>
      <c r="H121" s="251">
        <f>H122</f>
        <v>600</v>
      </c>
    </row>
    <row r="122" spans="1:8" ht="12.75">
      <c r="A122" s="186"/>
      <c r="B122" s="221" t="s">
        <v>104</v>
      </c>
      <c r="C122" s="48" t="s">
        <v>96</v>
      </c>
      <c r="D122" s="66" t="s">
        <v>10</v>
      </c>
      <c r="E122" s="64" t="s">
        <v>12</v>
      </c>
      <c r="F122" s="66" t="s">
        <v>35</v>
      </c>
      <c r="G122" s="119" t="s">
        <v>66</v>
      </c>
      <c r="H122" s="124">
        <v>600</v>
      </c>
    </row>
    <row r="123" spans="1:8" ht="12.75">
      <c r="A123" s="186"/>
      <c r="B123" s="44" t="s">
        <v>82</v>
      </c>
      <c r="C123" s="48" t="s">
        <v>96</v>
      </c>
      <c r="D123" s="66" t="s">
        <v>10</v>
      </c>
      <c r="E123" s="64" t="s">
        <v>12</v>
      </c>
      <c r="F123" s="54" t="s">
        <v>105</v>
      </c>
      <c r="G123" s="119"/>
      <c r="H123" s="124">
        <v>25672</v>
      </c>
    </row>
    <row r="124" spans="1:8" ht="25.5">
      <c r="A124" s="186"/>
      <c r="B124" s="231" t="s">
        <v>14</v>
      </c>
      <c r="C124" s="48" t="s">
        <v>96</v>
      </c>
      <c r="D124" s="66" t="s">
        <v>10</v>
      </c>
      <c r="E124" s="64" t="s">
        <v>12</v>
      </c>
      <c r="F124" s="66" t="s">
        <v>105</v>
      </c>
      <c r="G124" s="53" t="s">
        <v>65</v>
      </c>
      <c r="H124" s="124">
        <f>H123</f>
        <v>25672</v>
      </c>
    </row>
    <row r="125" spans="1:8" ht="12.75">
      <c r="A125" s="186"/>
      <c r="B125" s="230" t="s">
        <v>19</v>
      </c>
      <c r="C125" s="94" t="s">
        <v>96</v>
      </c>
      <c r="D125" s="67" t="s">
        <v>10</v>
      </c>
      <c r="E125" s="65" t="s">
        <v>12</v>
      </c>
      <c r="F125" s="51" t="s">
        <v>35</v>
      </c>
      <c r="G125" s="136"/>
      <c r="H125" s="247">
        <f>H126</f>
        <v>7131</v>
      </c>
    </row>
    <row r="126" spans="1:8" ht="26.25" thickBot="1">
      <c r="A126" s="186"/>
      <c r="B126" s="229" t="s">
        <v>14</v>
      </c>
      <c r="C126" s="47" t="s">
        <v>96</v>
      </c>
      <c r="D126" s="81" t="s">
        <v>10</v>
      </c>
      <c r="E126" s="83" t="s">
        <v>12</v>
      </c>
      <c r="F126" s="81" t="s">
        <v>35</v>
      </c>
      <c r="G126" s="209" t="s">
        <v>65</v>
      </c>
      <c r="H126" s="199">
        <v>7131</v>
      </c>
    </row>
    <row r="127" spans="1:8" ht="13.5" thickBot="1">
      <c r="A127" s="4"/>
      <c r="B127" s="140"/>
      <c r="C127" s="104"/>
      <c r="D127" s="86"/>
      <c r="E127" s="87"/>
      <c r="F127" s="86"/>
      <c r="G127" s="46"/>
      <c r="H127" s="194"/>
    </row>
    <row r="128" spans="1:8" ht="44.25" customHeight="1" thickBot="1">
      <c r="A128" s="41">
        <v>15</v>
      </c>
      <c r="B128" s="153" t="s">
        <v>58</v>
      </c>
      <c r="C128" s="5" t="s">
        <v>64</v>
      </c>
      <c r="D128" s="37"/>
      <c r="E128" s="38"/>
      <c r="F128" s="37"/>
      <c r="G128" s="38"/>
      <c r="H128" s="194">
        <f>H129</f>
        <v>4225.6</v>
      </c>
    </row>
    <row r="129" spans="1:8" ht="12.75" customHeight="1">
      <c r="A129" s="14"/>
      <c r="B129" s="113" t="s">
        <v>59</v>
      </c>
      <c r="C129" s="63" t="s">
        <v>64</v>
      </c>
      <c r="D129" s="57" t="s">
        <v>23</v>
      </c>
      <c r="E129" s="49"/>
      <c r="F129" s="50"/>
      <c r="G129" s="18"/>
      <c r="H129" s="32">
        <f>H130</f>
        <v>4225.6</v>
      </c>
    </row>
    <row r="130" spans="1:8" ht="13.5" customHeight="1">
      <c r="A130" s="14"/>
      <c r="B130" s="162" t="s">
        <v>88</v>
      </c>
      <c r="C130" s="48" t="s">
        <v>64</v>
      </c>
      <c r="D130" s="64" t="s">
        <v>23</v>
      </c>
      <c r="E130" s="54" t="s">
        <v>47</v>
      </c>
      <c r="F130" s="53"/>
      <c r="G130" s="20"/>
      <c r="H130" s="30">
        <f>H131</f>
        <v>4225.6</v>
      </c>
    </row>
    <row r="131" spans="1:8" ht="13.5" customHeight="1">
      <c r="A131" s="14"/>
      <c r="B131" s="222" t="s">
        <v>82</v>
      </c>
      <c r="C131" s="48" t="s">
        <v>64</v>
      </c>
      <c r="D131" s="64" t="s">
        <v>23</v>
      </c>
      <c r="E131" s="66" t="s">
        <v>47</v>
      </c>
      <c r="F131" s="58" t="s">
        <v>35</v>
      </c>
      <c r="G131" s="20"/>
      <c r="H131" s="30">
        <f>H133+H132</f>
        <v>4225.6</v>
      </c>
    </row>
    <row r="132" spans="1:8" ht="13.5" customHeight="1">
      <c r="A132" s="14"/>
      <c r="B132" s="221" t="s">
        <v>104</v>
      </c>
      <c r="C132" s="48" t="s">
        <v>64</v>
      </c>
      <c r="D132" s="64" t="s">
        <v>23</v>
      </c>
      <c r="E132" s="66" t="s">
        <v>47</v>
      </c>
      <c r="F132" s="70" t="s">
        <v>35</v>
      </c>
      <c r="G132" s="59" t="s">
        <v>66</v>
      </c>
      <c r="H132" s="28">
        <v>259.7</v>
      </c>
    </row>
    <row r="133" spans="1:9" ht="43.5" customHeight="1" thickBot="1">
      <c r="A133" s="114"/>
      <c r="B133" s="223" t="s">
        <v>103</v>
      </c>
      <c r="C133" s="47" t="s">
        <v>64</v>
      </c>
      <c r="D133" s="83" t="s">
        <v>23</v>
      </c>
      <c r="E133" s="81" t="s">
        <v>47</v>
      </c>
      <c r="F133" s="84" t="s">
        <v>35</v>
      </c>
      <c r="G133" s="42" t="s">
        <v>71</v>
      </c>
      <c r="H133" s="43">
        <f>792+2101.5+1000-259.7+318+14.1</f>
        <v>3965.9</v>
      </c>
      <c r="I133" s="98"/>
    </row>
    <row r="134" spans="1:8" ht="13.5" customHeight="1" thickBot="1">
      <c r="A134" s="4"/>
      <c r="B134" s="149"/>
      <c r="C134" s="104"/>
      <c r="D134" s="86"/>
      <c r="E134" s="87"/>
      <c r="F134" s="37"/>
      <c r="G134" s="141"/>
      <c r="H134" s="142"/>
    </row>
    <row r="135" spans="1:8" ht="45.75" customHeight="1" thickBot="1">
      <c r="A135" s="39">
        <v>16</v>
      </c>
      <c r="B135" s="176" t="s">
        <v>44</v>
      </c>
      <c r="C135" s="82" t="s">
        <v>37</v>
      </c>
      <c r="D135" s="37"/>
      <c r="E135" s="38"/>
      <c r="F135" s="37"/>
      <c r="G135" s="38"/>
      <c r="H135" s="252">
        <f>H136</f>
        <v>2565.3</v>
      </c>
    </row>
    <row r="136" spans="1:8" ht="12.75">
      <c r="A136" s="14"/>
      <c r="B136" s="177" t="s">
        <v>16</v>
      </c>
      <c r="C136" s="93" t="s">
        <v>37</v>
      </c>
      <c r="D136" s="60" t="s">
        <v>13</v>
      </c>
      <c r="E136" s="51"/>
      <c r="F136" s="50"/>
      <c r="G136" s="18"/>
      <c r="H136" s="33">
        <f>H137</f>
        <v>2565.3</v>
      </c>
    </row>
    <row r="137" spans="1:8" ht="12" customHeight="1">
      <c r="A137" s="14"/>
      <c r="B137" s="178" t="s">
        <v>21</v>
      </c>
      <c r="C137" s="44" t="s">
        <v>37</v>
      </c>
      <c r="D137" s="92" t="s">
        <v>13</v>
      </c>
      <c r="E137" s="62" t="s">
        <v>22</v>
      </c>
      <c r="F137" s="53"/>
      <c r="G137" s="20"/>
      <c r="H137" s="34">
        <f>H138</f>
        <v>2565.3</v>
      </c>
    </row>
    <row r="138" spans="1:8" ht="13.5" customHeight="1">
      <c r="A138" s="14"/>
      <c r="B138" s="179" t="s">
        <v>19</v>
      </c>
      <c r="C138" s="44" t="s">
        <v>37</v>
      </c>
      <c r="D138" s="92" t="s">
        <v>13</v>
      </c>
      <c r="E138" s="91" t="s">
        <v>22</v>
      </c>
      <c r="F138" s="61" t="s">
        <v>35</v>
      </c>
      <c r="G138" s="20"/>
      <c r="H138" s="34">
        <f>H139</f>
        <v>2565.3</v>
      </c>
    </row>
    <row r="139" spans="1:10" ht="18" customHeight="1" thickBot="1">
      <c r="A139" s="14"/>
      <c r="B139" s="159" t="s">
        <v>51</v>
      </c>
      <c r="C139" s="85" t="s">
        <v>37</v>
      </c>
      <c r="D139" s="92" t="s">
        <v>13</v>
      </c>
      <c r="E139" s="91" t="s">
        <v>22</v>
      </c>
      <c r="F139" s="90" t="s">
        <v>35</v>
      </c>
      <c r="G139" s="35" t="s">
        <v>70</v>
      </c>
      <c r="H139" s="31">
        <f>827+1738.3</f>
        <v>2565.3</v>
      </c>
      <c r="I139" s="98"/>
      <c r="J139" s="98"/>
    </row>
    <row r="140" spans="1:8" ht="15" customHeight="1" thickBot="1">
      <c r="A140" s="4"/>
      <c r="B140" s="180"/>
      <c r="C140" s="72"/>
      <c r="D140" s="6"/>
      <c r="E140" s="7"/>
      <c r="F140" s="6"/>
      <c r="G140" s="7"/>
      <c r="H140" s="253"/>
    </row>
    <row r="141" spans="1:8" ht="44.25" customHeight="1" thickBot="1">
      <c r="A141" s="41">
        <v>17</v>
      </c>
      <c r="B141" s="153" t="s">
        <v>85</v>
      </c>
      <c r="C141" s="75" t="s">
        <v>63</v>
      </c>
      <c r="D141" s="37"/>
      <c r="E141" s="38"/>
      <c r="F141" s="37"/>
      <c r="G141" s="38"/>
      <c r="H141" s="194">
        <f>H142</f>
        <v>151791</v>
      </c>
    </row>
    <row r="142" spans="1:8" ht="12.75">
      <c r="A142" s="14"/>
      <c r="B142" s="167" t="s">
        <v>43</v>
      </c>
      <c r="C142" s="56" t="s">
        <v>63</v>
      </c>
      <c r="D142" s="50" t="s">
        <v>72</v>
      </c>
      <c r="E142" s="51"/>
      <c r="F142" s="50"/>
      <c r="G142" s="18"/>
      <c r="H142" s="19">
        <f>H143</f>
        <v>151791</v>
      </c>
    </row>
    <row r="143" spans="1:8" ht="13.5" customHeight="1">
      <c r="A143" s="14"/>
      <c r="B143" s="145" t="s">
        <v>73</v>
      </c>
      <c r="C143" s="48" t="s">
        <v>63</v>
      </c>
      <c r="D143" s="65" t="s">
        <v>72</v>
      </c>
      <c r="E143" s="54" t="s">
        <v>24</v>
      </c>
      <c r="F143" s="53"/>
      <c r="G143" s="20"/>
      <c r="H143" s="21">
        <f>H145+H147+H149</f>
        <v>151791</v>
      </c>
    </row>
    <row r="144" spans="1:8" ht="15.75" customHeight="1">
      <c r="A144" s="14"/>
      <c r="B144" s="222" t="s">
        <v>82</v>
      </c>
      <c r="C144" s="48" t="s">
        <v>63</v>
      </c>
      <c r="D144" s="65" t="s">
        <v>72</v>
      </c>
      <c r="E144" s="66" t="s">
        <v>24</v>
      </c>
      <c r="F144" s="64" t="s">
        <v>105</v>
      </c>
      <c r="G144" s="22"/>
      <c r="H144" s="27">
        <f>H145</f>
        <v>1676.9</v>
      </c>
    </row>
    <row r="145" spans="1:8" ht="41.25" customHeight="1">
      <c r="A145" s="14"/>
      <c r="B145" s="181" t="s">
        <v>103</v>
      </c>
      <c r="C145" s="48" t="s">
        <v>63</v>
      </c>
      <c r="D145" s="65" t="s">
        <v>72</v>
      </c>
      <c r="E145" s="66" t="s">
        <v>24</v>
      </c>
      <c r="F145" s="64" t="s">
        <v>105</v>
      </c>
      <c r="G145" s="22" t="s">
        <v>71</v>
      </c>
      <c r="H145" s="27">
        <f>1376.9+300</f>
        <v>1676.9</v>
      </c>
    </row>
    <row r="146" spans="1:8" ht="15" customHeight="1">
      <c r="A146" s="14"/>
      <c r="B146" s="179" t="s">
        <v>19</v>
      </c>
      <c r="C146" s="48" t="s">
        <v>63</v>
      </c>
      <c r="D146" s="65" t="s">
        <v>72</v>
      </c>
      <c r="E146" s="66" t="s">
        <v>24</v>
      </c>
      <c r="F146" s="64" t="s">
        <v>35</v>
      </c>
      <c r="G146" s="22"/>
      <c r="H146" s="27">
        <f>H147</f>
        <v>114.1</v>
      </c>
    </row>
    <row r="147" spans="1:8" ht="15" customHeight="1" thickBot="1">
      <c r="A147" s="14"/>
      <c r="B147" s="182" t="s">
        <v>104</v>
      </c>
      <c r="C147" s="48" t="s">
        <v>63</v>
      </c>
      <c r="D147" s="65" t="s">
        <v>72</v>
      </c>
      <c r="E147" s="66" t="s">
        <v>24</v>
      </c>
      <c r="F147" s="64" t="s">
        <v>35</v>
      </c>
      <c r="G147" s="22" t="s">
        <v>66</v>
      </c>
      <c r="H147" s="27">
        <v>114.1</v>
      </c>
    </row>
    <row r="148" spans="1:8" ht="13.5" customHeight="1">
      <c r="A148" s="14"/>
      <c r="B148" s="167" t="s">
        <v>76</v>
      </c>
      <c r="C148" s="48" t="s">
        <v>63</v>
      </c>
      <c r="D148" s="65" t="s">
        <v>72</v>
      </c>
      <c r="E148" s="66" t="s">
        <v>24</v>
      </c>
      <c r="F148" s="53" t="s">
        <v>77</v>
      </c>
      <c r="G148" s="20"/>
      <c r="H148" s="21">
        <f>H149</f>
        <v>150000</v>
      </c>
    </row>
    <row r="149" spans="1:8" ht="17.25" customHeight="1" thickBot="1">
      <c r="A149" s="114"/>
      <c r="B149" s="182" t="s">
        <v>104</v>
      </c>
      <c r="C149" s="68" t="s">
        <v>63</v>
      </c>
      <c r="D149" s="83" t="s">
        <v>72</v>
      </c>
      <c r="E149" s="78" t="s">
        <v>24</v>
      </c>
      <c r="F149" s="84" t="s">
        <v>77</v>
      </c>
      <c r="G149" s="42" t="s">
        <v>66</v>
      </c>
      <c r="H149" s="43">
        <v>150000</v>
      </c>
    </row>
    <row r="150" spans="1:8" ht="15" customHeight="1" thickBot="1">
      <c r="A150" s="4"/>
      <c r="B150" s="212"/>
      <c r="C150" s="47"/>
      <c r="D150" s="83"/>
      <c r="E150" s="81"/>
      <c r="F150" s="83"/>
      <c r="G150" s="213"/>
      <c r="H150" s="214"/>
    </row>
    <row r="151" spans="1:8" ht="45" customHeight="1" thickBot="1">
      <c r="A151" s="14">
        <v>18</v>
      </c>
      <c r="B151" s="192" t="s">
        <v>100</v>
      </c>
      <c r="C151" s="5" t="s">
        <v>101</v>
      </c>
      <c r="D151" s="86"/>
      <c r="E151" s="87"/>
      <c r="F151" s="86"/>
      <c r="G151" s="193"/>
      <c r="H151" s="194">
        <f>H152</f>
        <v>1000</v>
      </c>
    </row>
    <row r="152" spans="1:8" ht="16.5" customHeight="1">
      <c r="A152" s="14"/>
      <c r="B152" s="197" t="s">
        <v>33</v>
      </c>
      <c r="C152" s="63" t="s">
        <v>101</v>
      </c>
      <c r="D152" s="77" t="s">
        <v>25</v>
      </c>
      <c r="E152" s="65"/>
      <c r="F152" s="67"/>
      <c r="G152" s="136"/>
      <c r="H152" s="240">
        <f>H153</f>
        <v>1000</v>
      </c>
    </row>
    <row r="153" spans="1:8" ht="16.5" customHeight="1">
      <c r="A153" s="14"/>
      <c r="B153" s="195" t="s">
        <v>95</v>
      </c>
      <c r="C153" s="48" t="s">
        <v>101</v>
      </c>
      <c r="D153" s="66" t="s">
        <v>25</v>
      </c>
      <c r="E153" s="53" t="s">
        <v>22</v>
      </c>
      <c r="F153" s="54"/>
      <c r="G153" s="129"/>
      <c r="H153" s="123">
        <f>H154</f>
        <v>1000</v>
      </c>
    </row>
    <row r="154" spans="1:8" ht="16.5" customHeight="1">
      <c r="A154" s="14"/>
      <c r="B154" s="196" t="s">
        <v>19</v>
      </c>
      <c r="C154" s="48" t="s">
        <v>101</v>
      </c>
      <c r="D154" s="66" t="s">
        <v>25</v>
      </c>
      <c r="E154" s="64" t="s">
        <v>22</v>
      </c>
      <c r="F154" s="54" t="s">
        <v>35</v>
      </c>
      <c r="G154" s="119"/>
      <c r="H154" s="123">
        <f>H155</f>
        <v>1000</v>
      </c>
    </row>
    <row r="155" spans="1:8" ht="16.5" customHeight="1" thickBot="1">
      <c r="A155" s="14"/>
      <c r="B155" s="198" t="s">
        <v>104</v>
      </c>
      <c r="C155" s="47" t="s">
        <v>101</v>
      </c>
      <c r="D155" s="78" t="s">
        <v>25</v>
      </c>
      <c r="E155" s="84" t="s">
        <v>22</v>
      </c>
      <c r="F155" s="78" t="s">
        <v>35</v>
      </c>
      <c r="G155" s="130" t="s">
        <v>66</v>
      </c>
      <c r="H155" s="199">
        <f>10000-9000</f>
        <v>1000</v>
      </c>
    </row>
    <row r="156" spans="1:11" ht="15.75" thickBot="1">
      <c r="A156" s="4"/>
      <c r="B156" s="36" t="s">
        <v>41</v>
      </c>
      <c r="C156" s="15" t="s">
        <v>80</v>
      </c>
      <c r="D156" s="16" t="s">
        <v>78</v>
      </c>
      <c r="E156" s="17" t="s">
        <v>78</v>
      </c>
      <c r="F156" s="16" t="s">
        <v>79</v>
      </c>
      <c r="G156" s="17" t="s">
        <v>79</v>
      </c>
      <c r="H156" s="254">
        <f>H10+H27+H33+H41+H47+H55+H67+H73+H85+H92+H99+H105+H112+H128+H135+H141+H151+H79</f>
        <v>339781.6</v>
      </c>
      <c r="K156" s="52"/>
    </row>
  </sheetData>
  <sheetProtection/>
  <mergeCells count="8">
    <mergeCell ref="B8:H8"/>
    <mergeCell ref="A7:H7"/>
    <mergeCell ref="F1:H1"/>
    <mergeCell ref="F2:H2"/>
    <mergeCell ref="F3:H3"/>
    <mergeCell ref="F4:H4"/>
    <mergeCell ref="F5:H5"/>
    <mergeCell ref="F6:H6"/>
  </mergeCells>
  <printOptions/>
  <pageMargins left="0.6299212598425197" right="0.15748031496062992" top="0.18" bottom="0.21" header="0.16" footer="0.16"/>
  <pageSetup fitToHeight="10" horizontalDpi="600" verticalDpi="600" orientation="portrait" paperSize="9" scale="97" r:id="rId1"/>
  <rowBreaks count="3" manualBreakCount="3">
    <brk id="40" max="255" man="1"/>
    <brk id="84" max="255" man="1"/>
    <brk id="1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TMG1</dc:creator>
  <cp:keywords/>
  <dc:description/>
  <cp:lastModifiedBy>Администрация</cp:lastModifiedBy>
  <cp:lastPrinted>2012-03-22T06:08:07Z</cp:lastPrinted>
  <dcterms:created xsi:type="dcterms:W3CDTF">2007-10-22T07:44:32Z</dcterms:created>
  <dcterms:modified xsi:type="dcterms:W3CDTF">2012-03-26T07:34:10Z</dcterms:modified>
  <cp:category/>
  <cp:version/>
  <cp:contentType/>
  <cp:contentStatus/>
</cp:coreProperties>
</file>