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5416" windowWidth="15255" windowHeight="13050" activeTab="0"/>
  </bookViews>
  <sheets>
    <sheet name="программы" sheetId="1" r:id="rId1"/>
  </sheets>
  <definedNames/>
  <calcPr fullCalcOnLoad="1"/>
</workbook>
</file>

<file path=xl/sharedStrings.xml><?xml version="1.0" encoding="utf-8"?>
<sst xmlns="http://schemas.openxmlformats.org/spreadsheetml/2006/main" count="819" uniqueCount="136">
  <si>
    <t>№п/п</t>
  </si>
  <si>
    <t>Наименования</t>
  </si>
  <si>
    <t>ЦСР</t>
  </si>
  <si>
    <t>Рз</t>
  </si>
  <si>
    <t>ПР</t>
  </si>
  <si>
    <t>ВР</t>
  </si>
  <si>
    <t>Мин</t>
  </si>
  <si>
    <t>Сумма (тыс. руб.)</t>
  </si>
  <si>
    <t>795 01 00</t>
  </si>
  <si>
    <t>Образование</t>
  </si>
  <si>
    <t>07</t>
  </si>
  <si>
    <t>Другие вопросы в области образования</t>
  </si>
  <si>
    <t>09</t>
  </si>
  <si>
    <t>10</t>
  </si>
  <si>
    <t>001</t>
  </si>
  <si>
    <t>Управление образования   администрации г. Долгопрудного</t>
  </si>
  <si>
    <t>795 03 00</t>
  </si>
  <si>
    <t>Социальная политика</t>
  </si>
  <si>
    <t>Другие вопросы в области социальной политики</t>
  </si>
  <si>
    <t>06</t>
  </si>
  <si>
    <t>Выполнение функций органами местного самоуправления</t>
  </si>
  <si>
    <t>Администрация города</t>
  </si>
  <si>
    <t>Социальное обеспечение населения</t>
  </si>
  <si>
    <t>03</t>
  </si>
  <si>
    <t>08</t>
  </si>
  <si>
    <t>01</t>
  </si>
  <si>
    <t>05</t>
  </si>
  <si>
    <t>14</t>
  </si>
  <si>
    <t>795 07 00</t>
  </si>
  <si>
    <t>Охрана окружающей среды</t>
  </si>
  <si>
    <t>Другие вопросы в области охраны окружающей среды</t>
  </si>
  <si>
    <t>795 08 00</t>
  </si>
  <si>
    <t>Национальная безопасность и  правоохранительная деятельность</t>
  </si>
  <si>
    <t>Другие вопросы в области национальной безопасности  и правоохранительной деятельности</t>
  </si>
  <si>
    <t>Жилищно-коммунальное хозяйство</t>
  </si>
  <si>
    <t>Жилищное хозяйство</t>
  </si>
  <si>
    <t>к решению Совета депутатов</t>
  </si>
  <si>
    <t>Муниципальная целевая программа "Повышение безопасности дорожного движения в городе Долгопрудном Московской области в 2007-2012 годах"</t>
  </si>
  <si>
    <t>500</t>
  </si>
  <si>
    <t>795 12 00</t>
  </si>
  <si>
    <t>Благоустройство</t>
  </si>
  <si>
    <t>795 13 00</t>
  </si>
  <si>
    <t>Другие вопросы в области национальной безопасности и правоохранительной деятельности</t>
  </si>
  <si>
    <t>Национальная безопасность и правоохранительная деятельность</t>
  </si>
  <si>
    <t>795 16 00</t>
  </si>
  <si>
    <t>Муниципальная целевая программа "Экологическая программа города Долгопрудного на 2008-2011 годы"</t>
  </si>
  <si>
    <t>Муниципальная целевая программа "Профилактика преступлений и иных правонарушений на территории городского округа Долгопрудный на 2009-2011 годы"</t>
  </si>
  <si>
    <t>Муниципальная целевая программа "Совершенствование медицинской помощи новорожденным, беременным женщинам и матерям в городском округе Долгопрудный на период 2009-2011 годы"</t>
  </si>
  <si>
    <t xml:space="preserve">Муниципальное учреждение здравоохранения  "ДЦГБ" </t>
  </si>
  <si>
    <t>Другие общегосударственные вопросы</t>
  </si>
  <si>
    <t>Общегосударственные вопросы</t>
  </si>
  <si>
    <t>Муниципальная целевая программа "Предупреждение и борьба с заболеваниями социального характера в городе Долгопрудном на период 2009-2011 годы"</t>
  </si>
  <si>
    <t>Муниципальная долгосрочная целевая программа по замене аварийного внутридомового газового оборудования в многоквартирных жилых домах г.Долгопрудного на 2009-2015 гг.</t>
  </si>
  <si>
    <t xml:space="preserve">05 </t>
  </si>
  <si>
    <t>Всего по муниципальным целевым программам:</t>
  </si>
  <si>
    <t>Муниципальная программа "Развитие физической культуры и спорта в г. Долгопрудном на 2009-2011 гг."</t>
  </si>
  <si>
    <t>795 06 00</t>
  </si>
  <si>
    <t>Физическая культура и спорт</t>
  </si>
  <si>
    <t>Комитет по физической культуре, спорту ,туризму и делам молодежи</t>
  </si>
  <si>
    <t>Долгосрочная целевая программа "Обеспечение жильем молодых семей в г. Долгопрудный на 2009-2012 годы"</t>
  </si>
  <si>
    <t>Управление администрации города по работе в микрорайонах Шереметьевский,Хлебниково,Павельцево</t>
  </si>
  <si>
    <t xml:space="preserve">01 </t>
  </si>
  <si>
    <t>Приложение № 4</t>
  </si>
  <si>
    <t>Долгосрочная городская целевая программа "Развитие и поддержка территориального общественного самоуправления, взаимодействия органов местного самоуправления с общественными объединениями социальной направленности, предприятиями, организациями, учреждениями города Долгопрудного на 2010-2012 годы"</t>
  </si>
  <si>
    <t>04</t>
  </si>
  <si>
    <t>12</t>
  </si>
  <si>
    <t>Национальная экономика</t>
  </si>
  <si>
    <t>Другие вопросы в области национальной экономики</t>
  </si>
  <si>
    <t>Муниципальная адресная долгосрочная целевая программа поэтапного перехода на отпуск коммунальных ресурсов потребителям в соответствии с показаниями коллективных (общедомовых) приборов учета в многоквартирных жилых домах на территории г.Долгопрудного на 2009-2011 годы</t>
  </si>
  <si>
    <t>Выполнение функций бюджетными учреждениями</t>
  </si>
  <si>
    <t>014</t>
  </si>
  <si>
    <t xml:space="preserve"> Комитет по управлению имуществом г. Долгопрудный</t>
  </si>
  <si>
    <t>795 02 00</t>
  </si>
  <si>
    <t>795 04 00</t>
  </si>
  <si>
    <t>Финансовое управление администрации г.Долгопрудного</t>
  </si>
  <si>
    <t>795 05 00</t>
  </si>
  <si>
    <t>Молодежная политика и оздоровление детей</t>
  </si>
  <si>
    <t>Долгосрочная городская  целевая программа "Развитие муниципальной службы в городе Долгопрудном на период 2011-2013 годов"</t>
  </si>
  <si>
    <t>Долгосрочная целевая программа "Развитие сферы культуры на 2011-2015 годы"</t>
  </si>
  <si>
    <t>795 09 00</t>
  </si>
  <si>
    <t>Культура, кинематография, средства массовой информации</t>
  </si>
  <si>
    <t>Культура</t>
  </si>
  <si>
    <t>Долгосрочная городская целевая программа "Развитие субъектов малого и среднего предпринимательства в городе Долгопрудном Московской области на период 2010-2012 годы"</t>
  </si>
  <si>
    <t>795 10 00</t>
  </si>
  <si>
    <t>795 11 00</t>
  </si>
  <si>
    <t>795 17 00</t>
  </si>
  <si>
    <t>795 18 00</t>
  </si>
  <si>
    <t>795 14 00</t>
  </si>
  <si>
    <t>795 15 00</t>
  </si>
  <si>
    <t>902</t>
  </si>
  <si>
    <t>901</t>
  </si>
  <si>
    <t>904</t>
  </si>
  <si>
    <t>905</t>
  </si>
  <si>
    <t>906</t>
  </si>
  <si>
    <t>907</t>
  </si>
  <si>
    <t>909</t>
  </si>
  <si>
    <t>903</t>
  </si>
  <si>
    <t>908</t>
  </si>
  <si>
    <t>11</t>
  </si>
  <si>
    <t xml:space="preserve">Физическая культура </t>
  </si>
  <si>
    <t>Здравоохранение</t>
  </si>
  <si>
    <t>13</t>
  </si>
  <si>
    <t>Расходы бюджета городского округа Долгопрудный на финансирование муниципальных целевых, долгосрочных, адресных программ на 2011 год</t>
  </si>
  <si>
    <t xml:space="preserve">Долгосрочная целевая  программа "Молодое поколение Долгопрудного на 2011-2015 годы" </t>
  </si>
  <si>
    <t>Муниципальная целевая программа "Модернизация системы здравоохранения городского округа Долгопрудного на период 2010-2011 гг."</t>
  </si>
  <si>
    <t xml:space="preserve">Муниципальная программа размещения дополнительных гостевых парковок на дворовых и сопряженных с ними территориях в г.Долгопрудном на период  2011-2014 годы </t>
  </si>
  <si>
    <t>Муниципальная комплексная программа "Дети Долгопрудного" на  2011-2012 годы</t>
  </si>
  <si>
    <t>Другие вопросы в области здравоохранения</t>
  </si>
  <si>
    <t>Бюджетные инвестиции</t>
  </si>
  <si>
    <t>003</t>
  </si>
  <si>
    <t>Функционирование органов  в сфере национальной безопасности, правоохранительной деятельности и обороны</t>
  </si>
  <si>
    <t>796 08 00</t>
  </si>
  <si>
    <t>00</t>
  </si>
  <si>
    <t>000</t>
  </si>
  <si>
    <t>000 00 00</t>
  </si>
  <si>
    <t>Совет депутатов города Долгопрудного Московской области</t>
  </si>
  <si>
    <t xml:space="preserve">Управление внутренних дел  Мытищинского муниципального района Московской области  </t>
  </si>
  <si>
    <t>019</t>
  </si>
  <si>
    <t>Субсидии некоммерческим организациям</t>
  </si>
  <si>
    <t>(Приложение № 4</t>
  </si>
  <si>
    <t>от 17.12. 2010г. № 75-нр)</t>
  </si>
  <si>
    <t>Муниципальная целевая программа "Социальная поддержка населения г. Долгопрудного на 2010-2011 годы"</t>
  </si>
  <si>
    <t>795 19 00</t>
  </si>
  <si>
    <t xml:space="preserve">000 </t>
  </si>
  <si>
    <t>Муниципальная целевая программа в области энергосбережения и повышения энергетической эфективности в городе Долгопрудном на 2010-2020 годы</t>
  </si>
  <si>
    <t>522 09 14</t>
  </si>
  <si>
    <t>Модернизация здравоохнения Московской области на 2011-2012 годы</t>
  </si>
  <si>
    <t>522 13 00</t>
  </si>
  <si>
    <t>Реализация мероприятий муниципальных  программ развития субъектов малого и среднего предпринимательства по финансовой поддержке субъектов малого и среднего предпринимательства и организаций, образующих инфраструктуру поддержки и развития малого и среднего предпринимательства, в 2011 году</t>
  </si>
  <si>
    <t>522 15 00</t>
  </si>
  <si>
    <t>522 15 97</t>
  </si>
  <si>
    <t>Долгосрочная целевая программа Московской области "Жилище" на 2009-2012 годы"</t>
  </si>
  <si>
    <t>Капитальные вложения в объекты общественной инфраструктуры</t>
  </si>
  <si>
    <t>006</t>
  </si>
  <si>
    <t>Субсидии юридическим лицам</t>
  </si>
  <si>
    <t>от 12.08. 2011 г. № 94-нр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</si>
</sst>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0">
    <font>
      <sz val="9"/>
      <name val="Arial"/>
      <family val="0"/>
    </font>
    <font>
      <b/>
      <sz val="9"/>
      <name val="Arial"/>
      <family val="2"/>
    </font>
    <font>
      <sz val="12"/>
      <name val="Arial"/>
      <family val="2"/>
    </font>
    <font>
      <sz val="10"/>
      <name val="Arial"/>
      <family val="0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49" fontId="1" fillId="0" borderId="2" xfId="0" applyNumberFormat="1" applyFont="1" applyBorder="1" applyAlignment="1">
      <alignment/>
    </xf>
    <xf numFmtId="49" fontId="1" fillId="0" borderId="1" xfId="0" applyNumberFormat="1" applyFont="1" applyBorder="1" applyAlignment="1">
      <alignment/>
    </xf>
    <xf numFmtId="0" fontId="8" fillId="0" borderId="1" xfId="0" applyFont="1" applyBorder="1" applyAlignment="1">
      <alignment/>
    </xf>
    <xf numFmtId="164" fontId="1" fillId="0" borderId="3" xfId="0" applyNumberFormat="1" applyFont="1" applyBorder="1" applyAlignment="1">
      <alignment/>
    </xf>
    <xf numFmtId="49" fontId="0" fillId="0" borderId="2" xfId="0" applyNumberFormat="1" applyBorder="1" applyAlignment="1">
      <alignment/>
    </xf>
    <xf numFmtId="49" fontId="0" fillId="0" borderId="1" xfId="0" applyNumberFormat="1" applyBorder="1" applyAlignment="1">
      <alignment/>
    </xf>
    <xf numFmtId="0" fontId="0" fillId="0" borderId="3" xfId="0" applyBorder="1" applyAlignment="1">
      <alignment/>
    </xf>
    <xf numFmtId="164" fontId="0" fillId="0" borderId="3" xfId="0" applyNumberFormat="1" applyBorder="1" applyAlignment="1">
      <alignment/>
    </xf>
    <xf numFmtId="164" fontId="1" fillId="2" borderId="3" xfId="0" applyNumberFormat="1" applyFont="1" applyFill="1" applyBorder="1" applyAlignment="1">
      <alignment/>
    </xf>
    <xf numFmtId="0" fontId="0" fillId="2" borderId="1" xfId="0" applyFill="1" applyBorder="1" applyAlignment="1">
      <alignment/>
    </xf>
    <xf numFmtId="49" fontId="0" fillId="2" borderId="2" xfId="0" applyNumberFormat="1" applyFill="1" applyBorder="1" applyAlignment="1">
      <alignment/>
    </xf>
    <xf numFmtId="49" fontId="0" fillId="2" borderId="1" xfId="0" applyNumberFormat="1" applyFill="1" applyBorder="1" applyAlignment="1">
      <alignment/>
    </xf>
    <xf numFmtId="164" fontId="0" fillId="2" borderId="3" xfId="0" applyNumberFormat="1" applyFont="1" applyFill="1" applyBorder="1" applyAlignment="1">
      <alignment/>
    </xf>
    <xf numFmtId="164" fontId="0" fillId="0" borderId="3" xfId="0" applyNumberFormat="1" applyFont="1" applyBorder="1" applyAlignment="1">
      <alignment/>
    </xf>
    <xf numFmtId="0" fontId="1" fillId="0" borderId="1" xfId="0" applyFont="1" applyFill="1" applyBorder="1" applyAlignment="1">
      <alignment/>
    </xf>
    <xf numFmtId="0" fontId="0" fillId="0" borderId="1" xfId="0" applyFont="1" applyBorder="1" applyAlignment="1">
      <alignment/>
    </xf>
    <xf numFmtId="49" fontId="0" fillId="0" borderId="2" xfId="0" applyNumberFormat="1" applyFont="1" applyBorder="1" applyAlignment="1">
      <alignment/>
    </xf>
    <xf numFmtId="49" fontId="0" fillId="0" borderId="1" xfId="0" applyNumberFormat="1" applyFont="1" applyBorder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1" fillId="0" borderId="1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4" xfId="0" applyFont="1" applyBorder="1" applyAlignment="1">
      <alignment/>
    </xf>
    <xf numFmtId="0" fontId="9" fillId="0" borderId="1" xfId="0" applyFont="1" applyBorder="1" applyAlignment="1">
      <alignment/>
    </xf>
    <xf numFmtId="49" fontId="9" fillId="0" borderId="2" xfId="0" applyNumberFormat="1" applyFont="1" applyBorder="1" applyAlignment="1">
      <alignment/>
    </xf>
    <xf numFmtId="49" fontId="9" fillId="0" borderId="1" xfId="0" applyNumberFormat="1" applyFont="1" applyBorder="1" applyAlignment="1">
      <alignment/>
    </xf>
    <xf numFmtId="164" fontId="9" fillId="0" borderId="3" xfId="0" applyNumberFormat="1" applyFont="1" applyBorder="1" applyAlignment="1">
      <alignment/>
    </xf>
    <xf numFmtId="0" fontId="3" fillId="0" borderId="7" xfId="0" applyFont="1" applyBorder="1" applyAlignment="1">
      <alignment/>
    </xf>
    <xf numFmtId="49" fontId="3" fillId="0" borderId="8" xfId="0" applyNumberFormat="1" applyFont="1" applyBorder="1" applyAlignment="1">
      <alignment/>
    </xf>
    <xf numFmtId="49" fontId="3" fillId="0" borderId="7" xfId="0" applyNumberFormat="1" applyFont="1" applyBorder="1" applyAlignment="1">
      <alignment/>
    </xf>
    <xf numFmtId="164" fontId="3" fillId="0" borderId="9" xfId="0" applyNumberFormat="1" applyFont="1" applyBorder="1" applyAlignment="1">
      <alignment/>
    </xf>
    <xf numFmtId="0" fontId="3" fillId="0" borderId="10" xfId="0" applyFont="1" applyBorder="1" applyAlignment="1">
      <alignment/>
    </xf>
    <xf numFmtId="49" fontId="3" fillId="0" borderId="11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164" fontId="3" fillId="0" borderId="12" xfId="0" applyNumberFormat="1" applyFont="1" applyBorder="1" applyAlignment="1">
      <alignment/>
    </xf>
    <xf numFmtId="164" fontId="3" fillId="0" borderId="12" xfId="0" applyNumberFormat="1" applyFont="1" applyFill="1" applyBorder="1" applyAlignment="1">
      <alignment/>
    </xf>
    <xf numFmtId="0" fontId="8" fillId="0" borderId="10" xfId="0" applyFont="1" applyBorder="1" applyAlignment="1">
      <alignment/>
    </xf>
    <xf numFmtId="49" fontId="8" fillId="0" borderId="11" xfId="0" applyNumberFormat="1" applyFont="1" applyBorder="1" applyAlignment="1">
      <alignment/>
    </xf>
    <xf numFmtId="49" fontId="8" fillId="0" borderId="10" xfId="0" applyNumberFormat="1" applyFont="1" applyBorder="1" applyAlignment="1">
      <alignment/>
    </xf>
    <xf numFmtId="164" fontId="8" fillId="0" borderId="12" xfId="0" applyNumberFormat="1" applyFont="1" applyFill="1" applyBorder="1" applyAlignment="1">
      <alignment/>
    </xf>
    <xf numFmtId="0" fontId="8" fillId="0" borderId="13" xfId="0" applyFont="1" applyBorder="1" applyAlignment="1">
      <alignment/>
    </xf>
    <xf numFmtId="49" fontId="8" fillId="0" borderId="14" xfId="0" applyNumberFormat="1" applyFont="1" applyBorder="1" applyAlignment="1">
      <alignment/>
    </xf>
    <xf numFmtId="49" fontId="8" fillId="0" borderId="13" xfId="0" applyNumberFormat="1" applyFont="1" applyBorder="1" applyAlignment="1">
      <alignment/>
    </xf>
    <xf numFmtId="164" fontId="8" fillId="0" borderId="15" xfId="0" applyNumberFormat="1" applyFont="1" applyFill="1" applyBorder="1" applyAlignment="1">
      <alignment/>
    </xf>
    <xf numFmtId="0" fontId="3" fillId="0" borderId="4" xfId="0" applyFont="1" applyBorder="1" applyAlignment="1">
      <alignment/>
    </xf>
    <xf numFmtId="49" fontId="3" fillId="0" borderId="0" xfId="0" applyNumberFormat="1" applyFont="1" applyBorder="1" applyAlignment="1">
      <alignment/>
    </xf>
    <xf numFmtId="49" fontId="3" fillId="0" borderId="7" xfId="0" applyNumberFormat="1" applyFont="1" applyBorder="1" applyAlignment="1">
      <alignment/>
    </xf>
    <xf numFmtId="49" fontId="3" fillId="0" borderId="8" xfId="0" applyNumberFormat="1" applyFont="1" applyBorder="1" applyAlignment="1">
      <alignment/>
    </xf>
    <xf numFmtId="164" fontId="3" fillId="0" borderId="9" xfId="0" applyNumberFormat="1" applyFont="1" applyBorder="1" applyAlignment="1">
      <alignment/>
    </xf>
    <xf numFmtId="0" fontId="3" fillId="0" borderId="13" xfId="0" applyFont="1" applyBorder="1" applyAlignment="1">
      <alignment/>
    </xf>
    <xf numFmtId="49" fontId="3" fillId="0" borderId="14" xfId="0" applyNumberFormat="1" applyFont="1" applyBorder="1" applyAlignment="1">
      <alignment/>
    </xf>
    <xf numFmtId="49" fontId="3" fillId="0" borderId="13" xfId="0" applyNumberFormat="1" applyFont="1" applyBorder="1" applyAlignment="1">
      <alignment/>
    </xf>
    <xf numFmtId="49" fontId="3" fillId="0" borderId="11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164" fontId="3" fillId="0" borderId="12" xfId="0" applyNumberFormat="1" applyFont="1" applyBorder="1" applyAlignment="1">
      <alignment/>
    </xf>
    <xf numFmtId="0" fontId="8" fillId="0" borderId="13" xfId="0" applyFont="1" applyBorder="1" applyAlignment="1">
      <alignment/>
    </xf>
    <xf numFmtId="49" fontId="8" fillId="0" borderId="14" xfId="0" applyNumberFormat="1" applyFont="1" applyBorder="1" applyAlignment="1">
      <alignment/>
    </xf>
    <xf numFmtId="49" fontId="8" fillId="0" borderId="13" xfId="0" applyNumberFormat="1" applyFont="1" applyBorder="1" applyAlignment="1">
      <alignment/>
    </xf>
    <xf numFmtId="164" fontId="8" fillId="2" borderId="15" xfId="0" applyNumberFormat="1" applyFont="1" applyFill="1" applyBorder="1" applyAlignment="1">
      <alignment/>
    </xf>
    <xf numFmtId="164" fontId="8" fillId="0" borderId="12" xfId="0" applyNumberFormat="1" applyFont="1" applyBorder="1" applyAlignment="1">
      <alignment/>
    </xf>
    <xf numFmtId="164" fontId="8" fillId="0" borderId="15" xfId="0" applyNumberFormat="1" applyFont="1" applyBorder="1" applyAlignment="1">
      <alignment/>
    </xf>
    <xf numFmtId="0" fontId="3" fillId="0" borderId="7" xfId="0" applyFont="1" applyBorder="1" applyAlignment="1">
      <alignment/>
    </xf>
    <xf numFmtId="0" fontId="3" fillId="0" borderId="10" xfId="0" applyFont="1" applyBorder="1" applyAlignment="1">
      <alignment/>
    </xf>
    <xf numFmtId="0" fontId="8" fillId="0" borderId="10" xfId="0" applyFont="1" applyBorder="1" applyAlignment="1">
      <alignment/>
    </xf>
    <xf numFmtId="49" fontId="8" fillId="0" borderId="10" xfId="0" applyNumberFormat="1" applyFont="1" applyBorder="1" applyAlignment="1">
      <alignment/>
    </xf>
    <xf numFmtId="164" fontId="8" fillId="2" borderId="12" xfId="0" applyNumberFormat="1" applyFont="1" applyFill="1" applyBorder="1" applyAlignment="1">
      <alignment/>
    </xf>
    <xf numFmtId="164" fontId="8" fillId="0" borderId="12" xfId="0" applyNumberFormat="1" applyFont="1" applyBorder="1" applyAlignment="1">
      <alignment/>
    </xf>
    <xf numFmtId="164" fontId="8" fillId="0" borderId="15" xfId="0" applyNumberFormat="1" applyFont="1" applyBorder="1" applyAlignment="1">
      <alignment/>
    </xf>
    <xf numFmtId="164" fontId="3" fillId="0" borderId="15" xfId="0" applyNumberFormat="1" applyFont="1" applyBorder="1" applyAlignment="1">
      <alignment/>
    </xf>
    <xf numFmtId="164" fontId="8" fillId="2" borderId="15" xfId="0" applyNumberFormat="1" applyFont="1" applyFill="1" applyBorder="1" applyAlignment="1">
      <alignment/>
    </xf>
    <xf numFmtId="0" fontId="3" fillId="0" borderId="4" xfId="0" applyFont="1" applyBorder="1" applyAlignment="1">
      <alignment/>
    </xf>
    <xf numFmtId="164" fontId="3" fillId="0" borderId="16" xfId="0" applyNumberFormat="1" applyFont="1" applyBorder="1" applyAlignment="1">
      <alignment/>
    </xf>
    <xf numFmtId="0" fontId="3" fillId="0" borderId="13" xfId="0" applyFont="1" applyBorder="1" applyAlignment="1">
      <alignment/>
    </xf>
    <xf numFmtId="49" fontId="3" fillId="0" borderId="14" xfId="0" applyNumberFormat="1" applyFont="1" applyBorder="1" applyAlignment="1">
      <alignment/>
    </xf>
    <xf numFmtId="49" fontId="3" fillId="0" borderId="13" xfId="0" applyNumberFormat="1" applyFont="1" applyBorder="1" applyAlignment="1">
      <alignment/>
    </xf>
    <xf numFmtId="164" fontId="3" fillId="0" borderId="16" xfId="0" applyNumberFormat="1" applyFont="1" applyBorder="1" applyAlignment="1">
      <alignment/>
    </xf>
    <xf numFmtId="164" fontId="3" fillId="0" borderId="15" xfId="0" applyNumberFormat="1" applyFont="1" applyBorder="1" applyAlignment="1">
      <alignment/>
    </xf>
    <xf numFmtId="0" fontId="3" fillId="2" borderId="7" xfId="0" applyFont="1" applyFill="1" applyBorder="1" applyAlignment="1">
      <alignment/>
    </xf>
    <xf numFmtId="49" fontId="3" fillId="2" borderId="8" xfId="0" applyNumberFormat="1" applyFont="1" applyFill="1" applyBorder="1" applyAlignment="1">
      <alignment/>
    </xf>
    <xf numFmtId="164" fontId="3" fillId="2" borderId="16" xfId="0" applyNumberFormat="1" applyFont="1" applyFill="1" applyBorder="1" applyAlignment="1">
      <alignment/>
    </xf>
    <xf numFmtId="0" fontId="3" fillId="2" borderId="10" xfId="0" applyFont="1" applyFill="1" applyBorder="1" applyAlignment="1">
      <alignment/>
    </xf>
    <xf numFmtId="49" fontId="3" fillId="2" borderId="11" xfId="0" applyNumberFormat="1" applyFont="1" applyFill="1" applyBorder="1" applyAlignment="1">
      <alignment/>
    </xf>
    <xf numFmtId="49" fontId="3" fillId="2" borderId="10" xfId="0" applyNumberFormat="1" applyFont="1" applyFill="1" applyBorder="1" applyAlignment="1">
      <alignment/>
    </xf>
    <xf numFmtId="164" fontId="3" fillId="2" borderId="15" xfId="0" applyNumberFormat="1" applyFont="1" applyFill="1" applyBorder="1" applyAlignment="1">
      <alignment/>
    </xf>
    <xf numFmtId="0" fontId="8" fillId="2" borderId="13" xfId="0" applyFont="1" applyFill="1" applyBorder="1" applyAlignment="1">
      <alignment/>
    </xf>
    <xf numFmtId="49" fontId="8" fillId="2" borderId="14" xfId="0" applyNumberFormat="1" applyFont="1" applyFill="1" applyBorder="1" applyAlignment="1">
      <alignment/>
    </xf>
    <xf numFmtId="49" fontId="8" fillId="2" borderId="13" xfId="0" applyNumberFormat="1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49" fontId="8" fillId="0" borderId="11" xfId="0" applyNumberFormat="1" applyFont="1" applyBorder="1" applyAlignment="1">
      <alignment/>
    </xf>
    <xf numFmtId="0" fontId="9" fillId="0" borderId="2" xfId="0" applyFont="1" applyBorder="1" applyAlignment="1">
      <alignment/>
    </xf>
    <xf numFmtId="164" fontId="8" fillId="2" borderId="9" xfId="0" applyNumberFormat="1" applyFont="1" applyFill="1" applyBorder="1" applyAlignment="1">
      <alignment/>
    </xf>
    <xf numFmtId="0" fontId="8" fillId="0" borderId="7" xfId="0" applyFont="1" applyBorder="1" applyAlignment="1">
      <alignment/>
    </xf>
    <xf numFmtId="49" fontId="8" fillId="0" borderId="8" xfId="0" applyNumberFormat="1" applyFont="1" applyBorder="1" applyAlignment="1">
      <alignment/>
    </xf>
    <xf numFmtId="49" fontId="8" fillId="0" borderId="7" xfId="0" applyNumberFormat="1" applyFont="1" applyBorder="1" applyAlignment="1">
      <alignment/>
    </xf>
    <xf numFmtId="0" fontId="8" fillId="0" borderId="10" xfId="0" applyFont="1" applyBorder="1" applyAlignment="1">
      <alignment horizontal="left" wrapText="1"/>
    </xf>
    <xf numFmtId="49" fontId="3" fillId="0" borderId="0" xfId="0" applyNumberFormat="1" applyFont="1" applyBorder="1" applyAlignment="1">
      <alignment/>
    </xf>
    <xf numFmtId="0" fontId="9" fillId="0" borderId="3" xfId="0" applyFont="1" applyBorder="1" applyAlignment="1">
      <alignment horizontal="center" wrapText="1"/>
    </xf>
    <xf numFmtId="49" fontId="8" fillId="0" borderId="2" xfId="0" applyNumberFormat="1" applyFont="1" applyBorder="1" applyAlignment="1">
      <alignment/>
    </xf>
    <xf numFmtId="49" fontId="8" fillId="0" borderId="1" xfId="0" applyNumberFormat="1" applyFont="1" applyBorder="1" applyAlignment="1">
      <alignment/>
    </xf>
    <xf numFmtId="164" fontId="8" fillId="0" borderId="3" xfId="0" applyNumberFormat="1" applyFont="1" applyBorder="1" applyAlignment="1">
      <alignment/>
    </xf>
    <xf numFmtId="0" fontId="8" fillId="2" borderId="1" xfId="0" applyFont="1" applyFill="1" applyBorder="1" applyAlignment="1">
      <alignment/>
    </xf>
    <xf numFmtId="164" fontId="8" fillId="2" borderId="3" xfId="0" applyNumberFormat="1" applyFont="1" applyFill="1" applyBorder="1" applyAlignment="1">
      <alignment/>
    </xf>
    <xf numFmtId="0" fontId="8" fillId="0" borderId="4" xfId="0" applyFont="1" applyBorder="1" applyAlignment="1">
      <alignment horizontal="left"/>
    </xf>
    <xf numFmtId="0" fontId="8" fillId="0" borderId="1" xfId="0" applyFont="1" applyFill="1" applyBorder="1" applyAlignment="1">
      <alignment/>
    </xf>
    <xf numFmtId="164" fontId="8" fillId="0" borderId="3" xfId="0" applyNumberFormat="1" applyFont="1" applyFill="1" applyBorder="1" applyAlignment="1">
      <alignment/>
    </xf>
    <xf numFmtId="0" fontId="8" fillId="0" borderId="5" xfId="0" applyFont="1" applyBorder="1" applyAlignment="1">
      <alignment horizontal="left"/>
    </xf>
    <xf numFmtId="0" fontId="1" fillId="0" borderId="17" xfId="0" applyFont="1" applyBorder="1" applyAlignment="1">
      <alignment/>
    </xf>
    <xf numFmtId="0" fontId="8" fillId="0" borderId="12" xfId="0" applyFont="1" applyBorder="1" applyAlignment="1">
      <alignment/>
    </xf>
    <xf numFmtId="0" fontId="1" fillId="0" borderId="6" xfId="0" applyFont="1" applyBorder="1" applyAlignment="1">
      <alignment horizontal="left" wrapText="1"/>
    </xf>
    <xf numFmtId="0" fontId="8" fillId="0" borderId="15" xfId="0" applyFont="1" applyBorder="1" applyAlignment="1">
      <alignment/>
    </xf>
    <xf numFmtId="0" fontId="8" fillId="0" borderId="5" xfId="0" applyFont="1" applyBorder="1" applyAlignment="1">
      <alignment horizontal="left" wrapText="1"/>
    </xf>
    <xf numFmtId="0" fontId="8" fillId="2" borderId="10" xfId="0" applyFont="1" applyFill="1" applyBorder="1" applyAlignment="1">
      <alignment horizontal="left"/>
    </xf>
    <xf numFmtId="0" fontId="8" fillId="0" borderId="4" xfId="0" applyFont="1" applyBorder="1" applyAlignment="1">
      <alignment/>
    </xf>
    <xf numFmtId="49" fontId="8" fillId="0" borderId="0" xfId="0" applyNumberFormat="1" applyFont="1" applyBorder="1" applyAlignment="1">
      <alignment/>
    </xf>
    <xf numFmtId="49" fontId="8" fillId="0" borderId="4" xfId="0" applyNumberFormat="1" applyFont="1" applyBorder="1" applyAlignment="1">
      <alignment/>
    </xf>
    <xf numFmtId="164" fontId="8" fillId="0" borderId="16" xfId="0" applyNumberFormat="1" applyFont="1" applyBorder="1" applyAlignment="1">
      <alignment/>
    </xf>
    <xf numFmtId="0" fontId="8" fillId="0" borderId="4" xfId="0" applyFont="1" applyBorder="1" applyAlignment="1">
      <alignment horizontal="left" wrapText="1"/>
    </xf>
    <xf numFmtId="0" fontId="8" fillId="0" borderId="18" xfId="0" applyFont="1" applyBorder="1" applyAlignment="1">
      <alignment/>
    </xf>
    <xf numFmtId="49" fontId="8" fillId="0" borderId="19" xfId="0" applyNumberFormat="1" applyFont="1" applyBorder="1" applyAlignment="1">
      <alignment/>
    </xf>
    <xf numFmtId="49" fontId="8" fillId="0" borderId="18" xfId="0" applyNumberFormat="1" applyFont="1" applyBorder="1" applyAlignment="1">
      <alignment/>
    </xf>
    <xf numFmtId="164" fontId="8" fillId="0" borderId="20" xfId="0" applyNumberFormat="1" applyFont="1" applyBorder="1" applyAlignment="1">
      <alignment/>
    </xf>
    <xf numFmtId="49" fontId="8" fillId="2" borderId="2" xfId="0" applyNumberFormat="1" applyFont="1" applyFill="1" applyBorder="1" applyAlignment="1">
      <alignment/>
    </xf>
    <xf numFmtId="49" fontId="8" fillId="2" borderId="1" xfId="0" applyNumberFormat="1" applyFont="1" applyFill="1" applyBorder="1" applyAlignment="1">
      <alignment/>
    </xf>
    <xf numFmtId="0" fontId="0" fillId="2" borderId="0" xfId="0" applyFill="1" applyAlignment="1">
      <alignment/>
    </xf>
    <xf numFmtId="0" fontId="3" fillId="2" borderId="10" xfId="0" applyFont="1" applyFill="1" applyBorder="1" applyAlignment="1">
      <alignment/>
    </xf>
    <xf numFmtId="164" fontId="3" fillId="2" borderId="12" xfId="0" applyNumberFormat="1" applyFont="1" applyFill="1" applyBorder="1" applyAlignment="1">
      <alignment/>
    </xf>
    <xf numFmtId="164" fontId="3" fillId="2" borderId="12" xfId="0" applyNumberFormat="1" applyFont="1" applyFill="1" applyBorder="1" applyAlignment="1">
      <alignment/>
    </xf>
    <xf numFmtId="0" fontId="8" fillId="0" borderId="4" xfId="0" applyFont="1" applyBorder="1" applyAlignment="1">
      <alignment/>
    </xf>
    <xf numFmtId="49" fontId="8" fillId="0" borderId="0" xfId="0" applyNumberFormat="1" applyFont="1" applyBorder="1" applyAlignment="1">
      <alignment/>
    </xf>
    <xf numFmtId="49" fontId="8" fillId="0" borderId="4" xfId="0" applyNumberFormat="1" applyFont="1" applyBorder="1" applyAlignment="1">
      <alignment/>
    </xf>
    <xf numFmtId="164" fontId="8" fillId="0" borderId="16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8" fillId="0" borderId="17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8" fillId="0" borderId="1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3" fillId="0" borderId="7" xfId="0" applyFont="1" applyBorder="1" applyAlignment="1">
      <alignment wrapText="1"/>
    </xf>
    <xf numFmtId="0" fontId="8" fillId="0" borderId="13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left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/>
    </xf>
    <xf numFmtId="49" fontId="8" fillId="0" borderId="2" xfId="0" applyNumberFormat="1" applyFont="1" applyBorder="1" applyAlignment="1">
      <alignment/>
    </xf>
    <xf numFmtId="49" fontId="8" fillId="0" borderId="1" xfId="0" applyNumberFormat="1" applyFont="1" applyBorder="1" applyAlignment="1">
      <alignment/>
    </xf>
    <xf numFmtId="164" fontId="8" fillId="0" borderId="3" xfId="0" applyNumberFormat="1" applyFont="1" applyBorder="1" applyAlignment="1">
      <alignment/>
    </xf>
    <xf numFmtId="0" fontId="3" fillId="0" borderId="5" xfId="0" applyFont="1" applyBorder="1" applyAlignment="1">
      <alignment horizontal="left" vertical="top" wrapText="1"/>
    </xf>
    <xf numFmtId="0" fontId="8" fillId="0" borderId="18" xfId="0" applyFont="1" applyBorder="1" applyAlignment="1">
      <alignment horizontal="left" vertical="top" wrapText="1"/>
    </xf>
    <xf numFmtId="0" fontId="3" fillId="0" borderId="5" xfId="0" applyFont="1" applyBorder="1" applyAlignment="1">
      <alignment/>
    </xf>
    <xf numFmtId="49" fontId="3" fillId="0" borderId="23" xfId="0" applyNumberFormat="1" applyFont="1" applyBorder="1" applyAlignment="1">
      <alignment/>
    </xf>
    <xf numFmtId="49" fontId="3" fillId="0" borderId="5" xfId="0" applyNumberFormat="1" applyFont="1" applyBorder="1" applyAlignment="1">
      <alignment/>
    </xf>
    <xf numFmtId="164" fontId="8" fillId="0" borderId="24" xfId="0" applyNumberFormat="1" applyFont="1" applyBorder="1" applyAlignment="1">
      <alignment/>
    </xf>
    <xf numFmtId="0" fontId="3" fillId="0" borderId="6" xfId="0" applyFont="1" applyBorder="1" applyAlignment="1">
      <alignment/>
    </xf>
    <xf numFmtId="49" fontId="3" fillId="0" borderId="25" xfId="0" applyNumberFormat="1" applyFont="1" applyBorder="1" applyAlignment="1">
      <alignment/>
    </xf>
    <xf numFmtId="49" fontId="3" fillId="0" borderId="6" xfId="0" applyNumberFormat="1" applyFont="1" applyBorder="1" applyAlignment="1">
      <alignment/>
    </xf>
    <xf numFmtId="164" fontId="8" fillId="0" borderId="26" xfId="0" applyNumberFormat="1" applyFont="1" applyBorder="1" applyAlignment="1">
      <alignment/>
    </xf>
    <xf numFmtId="0" fontId="3" fillId="0" borderId="7" xfId="0" applyFont="1" applyBorder="1" applyAlignment="1">
      <alignment/>
    </xf>
    <xf numFmtId="49" fontId="3" fillId="0" borderId="8" xfId="0" applyNumberFormat="1" applyFont="1" applyBorder="1" applyAlignment="1">
      <alignment/>
    </xf>
    <xf numFmtId="49" fontId="3" fillId="0" borderId="7" xfId="0" applyNumberFormat="1" applyFont="1" applyBorder="1" applyAlignment="1">
      <alignment/>
    </xf>
    <xf numFmtId="164" fontId="8" fillId="0" borderId="9" xfId="0" applyNumberFormat="1" applyFont="1" applyBorder="1" applyAlignment="1">
      <alignment/>
    </xf>
    <xf numFmtId="0" fontId="3" fillId="0" borderId="4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/>
    </xf>
    <xf numFmtId="49" fontId="3" fillId="0" borderId="11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164" fontId="8" fillId="0" borderId="24" xfId="0" applyNumberFormat="1" applyFont="1" applyBorder="1" applyAlignment="1">
      <alignment/>
    </xf>
    <xf numFmtId="0" fontId="8" fillId="0" borderId="5" xfId="0" applyFont="1" applyBorder="1" applyAlignment="1">
      <alignment/>
    </xf>
    <xf numFmtId="49" fontId="8" fillId="0" borderId="23" xfId="0" applyNumberFormat="1" applyFont="1" applyBorder="1" applyAlignment="1">
      <alignment/>
    </xf>
    <xf numFmtId="49" fontId="8" fillId="0" borderId="5" xfId="0" applyNumberFormat="1" applyFont="1" applyBorder="1" applyAlignment="1">
      <alignment/>
    </xf>
    <xf numFmtId="0" fontId="3" fillId="0" borderId="13" xfId="0" applyFont="1" applyBorder="1" applyAlignment="1">
      <alignment/>
    </xf>
    <xf numFmtId="49" fontId="3" fillId="0" borderId="14" xfId="0" applyNumberFormat="1" applyFont="1" applyBorder="1" applyAlignment="1">
      <alignment/>
    </xf>
    <xf numFmtId="49" fontId="3" fillId="0" borderId="13" xfId="0" applyNumberFormat="1" applyFont="1" applyBorder="1" applyAlignment="1">
      <alignment/>
    </xf>
    <xf numFmtId="164" fontId="3" fillId="0" borderId="15" xfId="0" applyNumberFormat="1" applyFont="1" applyBorder="1" applyAlignment="1">
      <alignment/>
    </xf>
    <xf numFmtId="164" fontId="8" fillId="0" borderId="9" xfId="0" applyNumberFormat="1" applyFont="1" applyBorder="1" applyAlignment="1">
      <alignment/>
    </xf>
    <xf numFmtId="164" fontId="3" fillId="0" borderId="12" xfId="0" applyNumberFormat="1" applyFont="1" applyBorder="1" applyAlignment="1">
      <alignment/>
    </xf>
    <xf numFmtId="0" fontId="8" fillId="0" borderId="7" xfId="0" applyFont="1" applyBorder="1" applyAlignment="1">
      <alignment/>
    </xf>
    <xf numFmtId="49" fontId="8" fillId="0" borderId="8" xfId="0" applyNumberFormat="1" applyFont="1" applyBorder="1" applyAlignment="1">
      <alignment/>
    </xf>
    <xf numFmtId="49" fontId="8" fillId="0" borderId="7" xfId="0" applyNumberFormat="1" applyFont="1" applyBorder="1" applyAlignment="1">
      <alignment/>
    </xf>
    <xf numFmtId="164" fontId="0" fillId="0" borderId="0" xfId="0" applyNumberFormat="1" applyAlignment="1">
      <alignment/>
    </xf>
    <xf numFmtId="0" fontId="3" fillId="0" borderId="10" xfId="0" applyFont="1" applyBorder="1" applyAlignment="1">
      <alignment horizontal="left" vertical="top" wrapText="1"/>
    </xf>
    <xf numFmtId="49" fontId="8" fillId="0" borderId="11" xfId="0" applyNumberFormat="1" applyFont="1" applyBorder="1" applyAlignment="1">
      <alignment/>
    </xf>
    <xf numFmtId="49" fontId="8" fillId="0" borderId="10" xfId="0" applyNumberFormat="1" applyFont="1" applyBorder="1" applyAlignment="1">
      <alignment/>
    </xf>
    <xf numFmtId="164" fontId="8" fillId="0" borderId="12" xfId="0" applyNumberFormat="1" applyFont="1" applyBorder="1" applyAlignment="1">
      <alignment/>
    </xf>
    <xf numFmtId="0" fontId="8" fillId="0" borderId="10" xfId="0" applyFont="1" applyBorder="1" applyAlignment="1">
      <alignment/>
    </xf>
    <xf numFmtId="164" fontId="3" fillId="0" borderId="9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0" fontId="3" fillId="2" borderId="7" xfId="0" applyFont="1" applyFill="1" applyBorder="1" applyAlignment="1">
      <alignment wrapText="1"/>
    </xf>
    <xf numFmtId="0" fontId="8" fillId="0" borderId="13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3" fillId="2" borderId="10" xfId="0" applyFont="1" applyFill="1" applyBorder="1" applyAlignment="1">
      <alignment wrapText="1"/>
    </xf>
    <xf numFmtId="0" fontId="8" fillId="0" borderId="13" xfId="0" applyFont="1" applyBorder="1" applyAlignment="1">
      <alignment wrapText="1"/>
    </xf>
    <xf numFmtId="0" fontId="8" fillId="2" borderId="1" xfId="0" applyFont="1" applyFill="1" applyBorder="1" applyAlignment="1">
      <alignment horizontal="center" wrapText="1"/>
    </xf>
    <xf numFmtId="0" fontId="8" fillId="2" borderId="10" xfId="0" applyFont="1" applyFill="1" applyBorder="1" applyAlignment="1">
      <alignment horizontal="center" wrapText="1"/>
    </xf>
    <xf numFmtId="0" fontId="8" fillId="0" borderId="10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0" fontId="8" fillId="0" borderId="13" xfId="0" applyFont="1" applyBorder="1" applyAlignment="1">
      <alignment wrapText="1"/>
    </xf>
    <xf numFmtId="0" fontId="8" fillId="0" borderId="1" xfId="0" applyFont="1" applyBorder="1" applyAlignment="1">
      <alignment horizontal="center" wrapText="1" shrinkToFit="1"/>
    </xf>
    <xf numFmtId="0" fontId="0" fillId="0" borderId="1" xfId="0" applyBorder="1" applyAlignment="1">
      <alignment wrapText="1"/>
    </xf>
    <xf numFmtId="0" fontId="3" fillId="0" borderId="7" xfId="0" applyFont="1" applyBorder="1" applyAlignment="1">
      <alignment wrapText="1"/>
    </xf>
    <xf numFmtId="0" fontId="3" fillId="0" borderId="13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wrapText="1"/>
    </xf>
    <xf numFmtId="0" fontId="3" fillId="0" borderId="13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8" fillId="0" borderId="7" xfId="0" applyFont="1" applyBorder="1" applyAlignment="1">
      <alignment wrapText="1"/>
    </xf>
    <xf numFmtId="0" fontId="1" fillId="0" borderId="1" xfId="0" applyFont="1" applyBorder="1" applyAlignment="1">
      <alignment horizontal="left" vertical="top" wrapText="1"/>
    </xf>
    <xf numFmtId="0" fontId="8" fillId="0" borderId="1" xfId="0" applyNumberFormat="1" applyFont="1" applyFill="1" applyBorder="1" applyAlignment="1">
      <alignment horizontal="center" vertical="top" wrapText="1"/>
    </xf>
    <xf numFmtId="0" fontId="8" fillId="0" borderId="13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left" vertical="top" wrapText="1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163"/>
  <sheetViews>
    <sheetView tabSelected="1" workbookViewId="0" topLeftCell="A1">
      <selection activeCell="E4" sqref="E4"/>
    </sheetView>
  </sheetViews>
  <sheetFormatPr defaultColWidth="9.140625" defaultRowHeight="12"/>
  <cols>
    <col min="2" max="2" width="5.7109375" style="26" customWidth="1"/>
    <col min="3" max="3" width="55.7109375" style="0" customWidth="1"/>
    <col min="4" max="4" width="10.00390625" style="0" customWidth="1"/>
    <col min="5" max="5" width="4.7109375" style="0" customWidth="1"/>
    <col min="6" max="6" width="5.00390625" style="0" customWidth="1"/>
    <col min="7" max="7" width="5.7109375" style="0" customWidth="1"/>
    <col min="8" max="8" width="5.140625" style="0" customWidth="1"/>
    <col min="9" max="9" width="13.28125" style="0" customWidth="1"/>
  </cols>
  <sheetData>
    <row r="1" spans="5:9" ht="12.75">
      <c r="E1" s="230"/>
      <c r="F1" s="230"/>
      <c r="G1" s="231" t="s">
        <v>62</v>
      </c>
      <c r="H1" s="232"/>
      <c r="I1" s="232"/>
    </row>
    <row r="2" spans="5:9" ht="12.75">
      <c r="E2" s="230"/>
      <c r="F2" s="231" t="s">
        <v>36</v>
      </c>
      <c r="G2" s="232"/>
      <c r="H2" s="232"/>
      <c r="I2" s="232"/>
    </row>
    <row r="3" spans="5:9" ht="12.75">
      <c r="E3" s="231" t="s">
        <v>135</v>
      </c>
      <c r="F3" s="232"/>
      <c r="G3" s="232"/>
      <c r="H3" s="232"/>
      <c r="I3" s="232"/>
    </row>
    <row r="4" spans="5:9" ht="12.75">
      <c r="E4" s="230"/>
      <c r="F4" s="230"/>
      <c r="G4" s="230"/>
      <c r="H4" s="230"/>
      <c r="I4" s="3"/>
    </row>
    <row r="5" spans="5:9" ht="12.75">
      <c r="E5" s="230"/>
      <c r="F5" s="230"/>
      <c r="G5" s="231" t="s">
        <v>119</v>
      </c>
      <c r="H5" s="232"/>
      <c r="I5" s="232"/>
    </row>
    <row r="6" spans="5:9" ht="12.75">
      <c r="E6" s="230"/>
      <c r="F6" s="231" t="s">
        <v>36</v>
      </c>
      <c r="G6" s="232"/>
      <c r="H6" s="232"/>
      <c r="I6" s="232"/>
    </row>
    <row r="7" spans="5:9" ht="12">
      <c r="E7" s="230"/>
      <c r="F7" s="232" t="s">
        <v>120</v>
      </c>
      <c r="G7" s="232"/>
      <c r="H7" s="232"/>
      <c r="I7" s="232"/>
    </row>
    <row r="8" spans="2:9" ht="51" customHeight="1">
      <c r="B8" s="233" t="s">
        <v>102</v>
      </c>
      <c r="C8" s="233"/>
      <c r="D8" s="233"/>
      <c r="E8" s="233"/>
      <c r="F8" s="233"/>
      <c r="G8" s="233"/>
      <c r="H8" s="233"/>
      <c r="I8" s="233"/>
    </row>
    <row r="9" spans="2:9" ht="16.5" thickBot="1">
      <c r="B9" s="27"/>
      <c r="C9" s="234"/>
      <c r="D9" s="234"/>
      <c r="E9" s="234"/>
      <c r="F9" s="234"/>
      <c r="G9" s="234"/>
      <c r="H9" s="234"/>
      <c r="I9" s="234"/>
    </row>
    <row r="10" spans="2:9" ht="31.5" customHeight="1" thickBot="1">
      <c r="B10" s="10" t="s">
        <v>0</v>
      </c>
      <c r="C10" s="202" t="s">
        <v>1</v>
      </c>
      <c r="D10" s="34" t="s">
        <v>2</v>
      </c>
      <c r="E10" s="102" t="s">
        <v>3</v>
      </c>
      <c r="F10" s="34" t="s">
        <v>4</v>
      </c>
      <c r="G10" s="102" t="s">
        <v>5</v>
      </c>
      <c r="H10" s="34" t="s">
        <v>6</v>
      </c>
      <c r="I10" s="109" t="s">
        <v>7</v>
      </c>
    </row>
    <row r="11" spans="2:9" ht="39" customHeight="1" thickBot="1">
      <c r="B11" s="31">
        <v>1</v>
      </c>
      <c r="C11" s="203" t="s">
        <v>106</v>
      </c>
      <c r="D11" s="10" t="s">
        <v>8</v>
      </c>
      <c r="E11" s="110" t="s">
        <v>112</v>
      </c>
      <c r="F11" s="111" t="s">
        <v>112</v>
      </c>
      <c r="G11" s="110" t="s">
        <v>113</v>
      </c>
      <c r="H11" s="111" t="s">
        <v>113</v>
      </c>
      <c r="I11" s="112">
        <f>I12</f>
        <v>47200</v>
      </c>
    </row>
    <row r="12" spans="2:9" ht="12.75">
      <c r="B12" s="29"/>
      <c r="C12" s="38" t="s">
        <v>9</v>
      </c>
      <c r="D12" s="38" t="s">
        <v>8</v>
      </c>
      <c r="E12" s="39" t="s">
        <v>10</v>
      </c>
      <c r="F12" s="40" t="s">
        <v>112</v>
      </c>
      <c r="G12" s="39" t="s">
        <v>113</v>
      </c>
      <c r="H12" s="40" t="s">
        <v>113</v>
      </c>
      <c r="I12" s="41">
        <f>I13</f>
        <v>47200</v>
      </c>
    </row>
    <row r="13" spans="2:9" ht="12.75">
      <c r="B13" s="29"/>
      <c r="C13" s="42" t="s">
        <v>11</v>
      </c>
      <c r="D13" s="42" t="s">
        <v>8</v>
      </c>
      <c r="E13" s="43" t="s">
        <v>10</v>
      </c>
      <c r="F13" s="44" t="s">
        <v>12</v>
      </c>
      <c r="G13" s="43" t="s">
        <v>113</v>
      </c>
      <c r="H13" s="44" t="s">
        <v>113</v>
      </c>
      <c r="I13" s="45">
        <f>I17+I14+I16</f>
        <v>47200</v>
      </c>
    </row>
    <row r="14" spans="2:9" ht="12.75">
      <c r="B14" s="29"/>
      <c r="C14" s="204" t="s">
        <v>69</v>
      </c>
      <c r="D14" s="42" t="s">
        <v>8</v>
      </c>
      <c r="E14" s="43" t="s">
        <v>10</v>
      </c>
      <c r="F14" s="44" t="s">
        <v>12</v>
      </c>
      <c r="G14" s="43" t="s">
        <v>14</v>
      </c>
      <c r="H14" s="44" t="s">
        <v>113</v>
      </c>
      <c r="I14" s="46">
        <f>I15</f>
        <v>500</v>
      </c>
    </row>
    <row r="15" spans="2:9" ht="25.5">
      <c r="B15" s="29"/>
      <c r="C15" s="205" t="s">
        <v>58</v>
      </c>
      <c r="D15" s="47" t="s">
        <v>8</v>
      </c>
      <c r="E15" s="48" t="s">
        <v>10</v>
      </c>
      <c r="F15" s="49" t="s">
        <v>12</v>
      </c>
      <c r="G15" s="48" t="s">
        <v>14</v>
      </c>
      <c r="H15" s="49" t="s">
        <v>96</v>
      </c>
      <c r="I15" s="50">
        <v>500</v>
      </c>
    </row>
    <row r="16" spans="2:10" ht="12.75">
      <c r="B16" s="29"/>
      <c r="C16" s="137" t="s">
        <v>118</v>
      </c>
      <c r="D16" s="91" t="s">
        <v>8</v>
      </c>
      <c r="E16" s="92" t="s">
        <v>10</v>
      </c>
      <c r="F16" s="93" t="s">
        <v>12</v>
      </c>
      <c r="G16" s="92" t="s">
        <v>117</v>
      </c>
      <c r="H16" s="93" t="s">
        <v>113</v>
      </c>
      <c r="I16" s="138">
        <f>3639.2+200+396+16934-1684.8</f>
        <v>19484.4</v>
      </c>
      <c r="J16" s="4"/>
    </row>
    <row r="17" spans="2:10" ht="14.25" customHeight="1">
      <c r="B17" s="29"/>
      <c r="C17" s="206" t="s">
        <v>20</v>
      </c>
      <c r="D17" s="91" t="s">
        <v>8</v>
      </c>
      <c r="E17" s="92" t="s">
        <v>10</v>
      </c>
      <c r="F17" s="93" t="s">
        <v>12</v>
      </c>
      <c r="G17" s="92" t="s">
        <v>38</v>
      </c>
      <c r="H17" s="93" t="s">
        <v>113</v>
      </c>
      <c r="I17" s="139">
        <f>I18-I16</f>
        <v>27215.6</v>
      </c>
      <c r="J17" s="4"/>
    </row>
    <row r="18" spans="2:9" ht="32.25" customHeight="1" thickBot="1">
      <c r="B18" s="32"/>
      <c r="C18" s="207" t="s">
        <v>15</v>
      </c>
      <c r="D18" s="51" t="s">
        <v>8</v>
      </c>
      <c r="E18" s="52" t="s">
        <v>10</v>
      </c>
      <c r="F18" s="53" t="s">
        <v>12</v>
      </c>
      <c r="G18" s="52" t="s">
        <v>113</v>
      </c>
      <c r="H18" s="53" t="s">
        <v>89</v>
      </c>
      <c r="I18" s="54">
        <f>10000+16000+2000+15000+3700</f>
        <v>46700</v>
      </c>
    </row>
    <row r="19" spans="2:9" ht="14.25" customHeight="1" thickBot="1">
      <c r="B19" s="28"/>
      <c r="C19" s="6"/>
      <c r="D19" s="6"/>
      <c r="E19" s="12"/>
      <c r="F19" s="13"/>
      <c r="G19" s="12"/>
      <c r="H19" s="6"/>
      <c r="I19" s="14"/>
    </row>
    <row r="20" spans="2:9" ht="58.5" customHeight="1" thickBot="1">
      <c r="B20" s="118">
        <v>2</v>
      </c>
      <c r="C20" s="208" t="s">
        <v>82</v>
      </c>
      <c r="D20" s="10" t="s">
        <v>114</v>
      </c>
      <c r="E20" s="110" t="s">
        <v>112</v>
      </c>
      <c r="F20" s="111" t="s">
        <v>112</v>
      </c>
      <c r="G20" s="110" t="s">
        <v>113</v>
      </c>
      <c r="H20" s="111" t="s">
        <v>113</v>
      </c>
      <c r="I20" s="112">
        <f>I21+I28</f>
        <v>3641.1</v>
      </c>
    </row>
    <row r="21" spans="2:9" ht="96" customHeight="1">
      <c r="B21" s="115"/>
      <c r="C21" s="209" t="s">
        <v>128</v>
      </c>
      <c r="D21" s="197" t="s">
        <v>127</v>
      </c>
      <c r="E21" s="194" t="s">
        <v>112</v>
      </c>
      <c r="F21" s="195" t="s">
        <v>112</v>
      </c>
      <c r="G21" s="194" t="s">
        <v>113</v>
      </c>
      <c r="H21" s="195" t="s">
        <v>113</v>
      </c>
      <c r="I21" s="196">
        <f>I22</f>
        <v>1831.1</v>
      </c>
    </row>
    <row r="22" spans="2:9" ht="15.75" customHeight="1">
      <c r="B22" s="115"/>
      <c r="C22" s="42" t="s">
        <v>66</v>
      </c>
      <c r="D22" s="176" t="s">
        <v>127</v>
      </c>
      <c r="E22" s="177" t="s">
        <v>64</v>
      </c>
      <c r="F22" s="178" t="s">
        <v>112</v>
      </c>
      <c r="G22" s="177" t="s">
        <v>113</v>
      </c>
      <c r="H22" s="178" t="s">
        <v>113</v>
      </c>
      <c r="I22" s="188">
        <f>I23</f>
        <v>1831.1</v>
      </c>
    </row>
    <row r="23" spans="2:9" ht="15.75" customHeight="1">
      <c r="B23" s="115"/>
      <c r="C23" s="175" t="s">
        <v>49</v>
      </c>
      <c r="D23" s="176" t="s">
        <v>127</v>
      </c>
      <c r="E23" s="177" t="s">
        <v>64</v>
      </c>
      <c r="F23" s="178" t="s">
        <v>65</v>
      </c>
      <c r="G23" s="177" t="s">
        <v>113</v>
      </c>
      <c r="H23" s="178" t="s">
        <v>113</v>
      </c>
      <c r="I23" s="188">
        <f>I25+I27</f>
        <v>1831.1</v>
      </c>
    </row>
    <row r="24" spans="2:9" ht="15.75" customHeight="1">
      <c r="B24" s="115"/>
      <c r="C24" s="176" t="s">
        <v>134</v>
      </c>
      <c r="D24" s="176" t="s">
        <v>127</v>
      </c>
      <c r="E24" s="177" t="s">
        <v>64</v>
      </c>
      <c r="F24" s="178" t="s">
        <v>65</v>
      </c>
      <c r="G24" s="177" t="s">
        <v>133</v>
      </c>
      <c r="H24" s="178" t="s">
        <v>113</v>
      </c>
      <c r="I24" s="188">
        <f>I25</f>
        <v>1500</v>
      </c>
    </row>
    <row r="25" spans="2:9" ht="15.75" customHeight="1">
      <c r="B25" s="115"/>
      <c r="C25" s="210" t="s">
        <v>21</v>
      </c>
      <c r="D25" s="197" t="s">
        <v>127</v>
      </c>
      <c r="E25" s="194" t="s">
        <v>64</v>
      </c>
      <c r="F25" s="195" t="s">
        <v>65</v>
      </c>
      <c r="G25" s="194" t="s">
        <v>133</v>
      </c>
      <c r="H25" s="195" t="s">
        <v>90</v>
      </c>
      <c r="I25" s="196">
        <v>1500</v>
      </c>
    </row>
    <row r="26" spans="2:9" ht="15.75" customHeight="1">
      <c r="B26" s="115"/>
      <c r="C26" s="211" t="s">
        <v>20</v>
      </c>
      <c r="D26" s="170" t="s">
        <v>127</v>
      </c>
      <c r="E26" s="171" t="s">
        <v>64</v>
      </c>
      <c r="F26" s="172" t="s">
        <v>65</v>
      </c>
      <c r="G26" s="171" t="s">
        <v>38</v>
      </c>
      <c r="H26" s="172" t="s">
        <v>113</v>
      </c>
      <c r="I26" s="198">
        <f>I27</f>
        <v>331.0999999999999</v>
      </c>
    </row>
    <row r="27" spans="2:9" ht="15.75" customHeight="1">
      <c r="B27" s="115"/>
      <c r="C27" s="210" t="s">
        <v>21</v>
      </c>
      <c r="D27" s="197" t="s">
        <v>127</v>
      </c>
      <c r="E27" s="194" t="s">
        <v>64</v>
      </c>
      <c r="F27" s="195" t="s">
        <v>65</v>
      </c>
      <c r="G27" s="194" t="s">
        <v>38</v>
      </c>
      <c r="H27" s="195" t="s">
        <v>90</v>
      </c>
      <c r="I27" s="196">
        <f>1831.1-1500</f>
        <v>331.0999999999999</v>
      </c>
    </row>
    <row r="28" spans="2:9" ht="12.75">
      <c r="B28" s="29"/>
      <c r="C28" s="81" t="s">
        <v>66</v>
      </c>
      <c r="D28" s="73" t="s">
        <v>72</v>
      </c>
      <c r="E28" s="63" t="s">
        <v>64</v>
      </c>
      <c r="F28" s="64" t="s">
        <v>112</v>
      </c>
      <c r="G28" s="63" t="s">
        <v>113</v>
      </c>
      <c r="H28" s="64" t="s">
        <v>113</v>
      </c>
      <c r="I28" s="65">
        <f>I29</f>
        <v>1810</v>
      </c>
    </row>
    <row r="29" spans="2:9" ht="12.75">
      <c r="B29" s="29"/>
      <c r="C29" s="149" t="s">
        <v>49</v>
      </c>
      <c r="D29" s="60" t="s">
        <v>72</v>
      </c>
      <c r="E29" s="61" t="s">
        <v>64</v>
      </c>
      <c r="F29" s="62" t="s">
        <v>65</v>
      </c>
      <c r="G29" s="63" t="s">
        <v>113</v>
      </c>
      <c r="H29" s="64" t="s">
        <v>113</v>
      </c>
      <c r="I29" s="65">
        <f>I30</f>
        <v>1810</v>
      </c>
    </row>
    <row r="30" spans="2:9" ht="12.75">
      <c r="B30" s="29"/>
      <c r="C30" s="149" t="s">
        <v>20</v>
      </c>
      <c r="D30" s="60" t="s">
        <v>72</v>
      </c>
      <c r="E30" s="61" t="s">
        <v>64</v>
      </c>
      <c r="F30" s="62" t="s">
        <v>65</v>
      </c>
      <c r="G30" s="61" t="s">
        <v>38</v>
      </c>
      <c r="H30" s="64" t="s">
        <v>113</v>
      </c>
      <c r="I30" s="65">
        <f>I31</f>
        <v>1810</v>
      </c>
    </row>
    <row r="31" spans="2:9" ht="13.5" thickBot="1">
      <c r="B31" s="32"/>
      <c r="C31" s="152" t="s">
        <v>21</v>
      </c>
      <c r="D31" s="66" t="s">
        <v>72</v>
      </c>
      <c r="E31" s="67" t="s">
        <v>64</v>
      </c>
      <c r="F31" s="68" t="s">
        <v>65</v>
      </c>
      <c r="G31" s="67" t="s">
        <v>38</v>
      </c>
      <c r="H31" s="68" t="s">
        <v>90</v>
      </c>
      <c r="I31" s="69">
        <v>1810</v>
      </c>
    </row>
    <row r="32" spans="2:9" ht="12" customHeight="1" thickBot="1">
      <c r="B32" s="28"/>
      <c r="C32" s="6"/>
      <c r="D32" s="6"/>
      <c r="E32" s="12"/>
      <c r="F32" s="13"/>
      <c r="G32" s="12"/>
      <c r="H32" s="6"/>
      <c r="I32" s="14"/>
    </row>
    <row r="33" spans="2:9" s="4" customFormat="1" ht="47.25" customHeight="1" thickBot="1">
      <c r="B33" s="30">
        <v>3</v>
      </c>
      <c r="C33" s="208" t="s">
        <v>121</v>
      </c>
      <c r="D33" s="116" t="s">
        <v>16</v>
      </c>
      <c r="E33" s="110" t="s">
        <v>112</v>
      </c>
      <c r="F33" s="111" t="s">
        <v>112</v>
      </c>
      <c r="G33" s="110" t="s">
        <v>113</v>
      </c>
      <c r="H33" s="111" t="s">
        <v>113</v>
      </c>
      <c r="I33" s="117">
        <f>I38+I34</f>
        <v>4360</v>
      </c>
    </row>
    <row r="34" spans="2:9" s="4" customFormat="1" ht="12.75">
      <c r="B34" s="30"/>
      <c r="C34" s="81" t="s">
        <v>66</v>
      </c>
      <c r="D34" s="38" t="s">
        <v>16</v>
      </c>
      <c r="E34" s="39" t="s">
        <v>64</v>
      </c>
      <c r="F34" s="40" t="s">
        <v>112</v>
      </c>
      <c r="G34" s="39" t="s">
        <v>113</v>
      </c>
      <c r="H34" s="40" t="s">
        <v>113</v>
      </c>
      <c r="I34" s="41">
        <f>I35</f>
        <v>310</v>
      </c>
    </row>
    <row r="35" spans="2:9" s="4" customFormat="1" ht="12.75">
      <c r="B35" s="30"/>
      <c r="C35" s="83" t="s">
        <v>67</v>
      </c>
      <c r="D35" s="42" t="s">
        <v>16</v>
      </c>
      <c r="E35" s="43" t="s">
        <v>64</v>
      </c>
      <c r="F35" s="44" t="s">
        <v>65</v>
      </c>
      <c r="G35" s="43" t="s">
        <v>113</v>
      </c>
      <c r="H35" s="44" t="s">
        <v>113</v>
      </c>
      <c r="I35" s="45">
        <f>I36</f>
        <v>310</v>
      </c>
    </row>
    <row r="36" spans="2:9" s="4" customFormat="1" ht="12.75">
      <c r="B36" s="30"/>
      <c r="C36" s="204" t="s">
        <v>20</v>
      </c>
      <c r="D36" s="42" t="s">
        <v>16</v>
      </c>
      <c r="E36" s="43" t="s">
        <v>64</v>
      </c>
      <c r="F36" s="44" t="s">
        <v>65</v>
      </c>
      <c r="G36" s="43" t="s">
        <v>38</v>
      </c>
      <c r="H36" s="44" t="s">
        <v>113</v>
      </c>
      <c r="I36" s="45">
        <f>I37</f>
        <v>310</v>
      </c>
    </row>
    <row r="37" spans="2:9" s="4" customFormat="1" ht="12.75">
      <c r="B37" s="30"/>
      <c r="C37" s="47" t="s">
        <v>21</v>
      </c>
      <c r="D37" s="47" t="s">
        <v>16</v>
      </c>
      <c r="E37" s="48" t="s">
        <v>64</v>
      </c>
      <c r="F37" s="49" t="s">
        <v>65</v>
      </c>
      <c r="G37" s="48" t="s">
        <v>38</v>
      </c>
      <c r="H37" s="49" t="s">
        <v>90</v>
      </c>
      <c r="I37" s="70">
        <v>310</v>
      </c>
    </row>
    <row r="38" spans="2:9" ht="12.75">
      <c r="B38" s="29"/>
      <c r="C38" s="42" t="s">
        <v>17</v>
      </c>
      <c r="D38" s="42" t="s">
        <v>16</v>
      </c>
      <c r="E38" s="43" t="s">
        <v>13</v>
      </c>
      <c r="F38" s="44" t="s">
        <v>112</v>
      </c>
      <c r="G38" s="43" t="s">
        <v>113</v>
      </c>
      <c r="H38" s="44" t="s">
        <v>113</v>
      </c>
      <c r="I38" s="45">
        <f>I39</f>
        <v>4050</v>
      </c>
    </row>
    <row r="39" spans="2:9" ht="12.75" customHeight="1">
      <c r="B39" s="29"/>
      <c r="C39" s="204" t="s">
        <v>18</v>
      </c>
      <c r="D39" s="42" t="s">
        <v>16</v>
      </c>
      <c r="E39" s="43" t="s">
        <v>13</v>
      </c>
      <c r="F39" s="44" t="s">
        <v>19</v>
      </c>
      <c r="G39" s="43" t="s">
        <v>113</v>
      </c>
      <c r="H39" s="44" t="s">
        <v>113</v>
      </c>
      <c r="I39" s="45">
        <f>I42+I40</f>
        <v>4050</v>
      </c>
    </row>
    <row r="40" spans="2:9" ht="12.75">
      <c r="B40" s="29"/>
      <c r="C40" s="204" t="s">
        <v>69</v>
      </c>
      <c r="D40" s="42" t="s">
        <v>16</v>
      </c>
      <c r="E40" s="43" t="s">
        <v>13</v>
      </c>
      <c r="F40" s="44" t="s">
        <v>19</v>
      </c>
      <c r="G40" s="43" t="s">
        <v>14</v>
      </c>
      <c r="H40" s="44" t="s">
        <v>113</v>
      </c>
      <c r="I40" s="45">
        <f>I41</f>
        <v>1800</v>
      </c>
    </row>
    <row r="41" spans="2:9" ht="12.75">
      <c r="B41" s="29"/>
      <c r="C41" s="212" t="s">
        <v>48</v>
      </c>
      <c r="D41" s="47" t="s">
        <v>16</v>
      </c>
      <c r="E41" s="48" t="s">
        <v>13</v>
      </c>
      <c r="F41" s="49" t="s">
        <v>19</v>
      </c>
      <c r="G41" s="48" t="s">
        <v>14</v>
      </c>
      <c r="H41" s="49" t="s">
        <v>91</v>
      </c>
      <c r="I41" s="70">
        <f>800+1000</f>
        <v>1800</v>
      </c>
    </row>
    <row r="42" spans="2:9" ht="27.75" customHeight="1">
      <c r="B42" s="29"/>
      <c r="C42" s="204" t="s">
        <v>20</v>
      </c>
      <c r="D42" s="42" t="s">
        <v>16</v>
      </c>
      <c r="E42" s="43" t="s">
        <v>13</v>
      </c>
      <c r="F42" s="44" t="s">
        <v>19</v>
      </c>
      <c r="G42" s="43" t="s">
        <v>38</v>
      </c>
      <c r="H42" s="44" t="s">
        <v>113</v>
      </c>
      <c r="I42" s="45">
        <f>I43</f>
        <v>2250</v>
      </c>
    </row>
    <row r="43" spans="2:9" ht="13.5" thickBot="1">
      <c r="B43" s="29"/>
      <c r="C43" s="51" t="s">
        <v>21</v>
      </c>
      <c r="D43" s="51" t="s">
        <v>16</v>
      </c>
      <c r="E43" s="52" t="s">
        <v>13</v>
      </c>
      <c r="F43" s="53" t="s">
        <v>19</v>
      </c>
      <c r="G43" s="52" t="s">
        <v>38</v>
      </c>
      <c r="H43" s="53" t="s">
        <v>90</v>
      </c>
      <c r="I43" s="71">
        <f>2130+120</f>
        <v>2250</v>
      </c>
    </row>
    <row r="44" spans="2:9" ht="13.5" customHeight="1" thickBot="1">
      <c r="B44" s="28"/>
      <c r="C44" s="6"/>
      <c r="D44" s="6"/>
      <c r="E44" s="12"/>
      <c r="F44" s="13"/>
      <c r="G44" s="12"/>
      <c r="H44" s="13"/>
      <c r="I44" s="15"/>
    </row>
    <row r="45" spans="2:9" ht="42.75" customHeight="1" thickBot="1">
      <c r="B45" s="115">
        <v>4</v>
      </c>
      <c r="C45" s="203" t="s">
        <v>77</v>
      </c>
      <c r="D45" s="10" t="s">
        <v>73</v>
      </c>
      <c r="E45" s="110" t="s">
        <v>112</v>
      </c>
      <c r="F45" s="111" t="s">
        <v>112</v>
      </c>
      <c r="G45" s="110" t="s">
        <v>113</v>
      </c>
      <c r="H45" s="111" t="s">
        <v>113</v>
      </c>
      <c r="I45" s="112">
        <f>I46</f>
        <v>15885.8</v>
      </c>
    </row>
    <row r="46" spans="2:9" ht="12.75">
      <c r="B46" s="33"/>
      <c r="C46" s="174" t="s">
        <v>50</v>
      </c>
      <c r="D46" s="72" t="s">
        <v>73</v>
      </c>
      <c r="E46" s="56" t="s">
        <v>25</v>
      </c>
      <c r="F46" s="57" t="s">
        <v>112</v>
      </c>
      <c r="G46" s="58" t="s">
        <v>113</v>
      </c>
      <c r="H46" s="57" t="s">
        <v>113</v>
      </c>
      <c r="I46" s="59">
        <f>I47</f>
        <v>15885.8</v>
      </c>
    </row>
    <row r="47" spans="2:9" ht="12.75">
      <c r="B47" s="33"/>
      <c r="C47" s="149" t="s">
        <v>49</v>
      </c>
      <c r="D47" s="73" t="s">
        <v>73</v>
      </c>
      <c r="E47" s="61" t="s">
        <v>25</v>
      </c>
      <c r="F47" s="62" t="s">
        <v>101</v>
      </c>
      <c r="G47" s="63" t="s">
        <v>113</v>
      </c>
      <c r="H47" s="64" t="s">
        <v>113</v>
      </c>
      <c r="I47" s="65">
        <f>I48</f>
        <v>15885.8</v>
      </c>
    </row>
    <row r="48" spans="2:9" ht="12.75">
      <c r="B48" s="33"/>
      <c r="C48" s="149" t="s">
        <v>20</v>
      </c>
      <c r="D48" s="73" t="s">
        <v>73</v>
      </c>
      <c r="E48" s="61" t="s">
        <v>25</v>
      </c>
      <c r="F48" s="62" t="s">
        <v>101</v>
      </c>
      <c r="G48" s="61" t="s">
        <v>38</v>
      </c>
      <c r="H48" s="64" t="s">
        <v>113</v>
      </c>
      <c r="I48" s="65">
        <f>I49+I50+I51+I52+I53+I54</f>
        <v>15885.8</v>
      </c>
    </row>
    <row r="49" spans="2:9" ht="12.75">
      <c r="B49" s="33"/>
      <c r="C49" s="152" t="s">
        <v>21</v>
      </c>
      <c r="D49" s="74" t="s">
        <v>73</v>
      </c>
      <c r="E49" s="67" t="s">
        <v>25</v>
      </c>
      <c r="F49" s="68" t="s">
        <v>101</v>
      </c>
      <c r="G49" s="67" t="s">
        <v>38</v>
      </c>
      <c r="H49" s="75" t="s">
        <v>90</v>
      </c>
      <c r="I49" s="76">
        <v>8561.9</v>
      </c>
    </row>
    <row r="50" spans="2:9" ht="26.25" customHeight="1" thickBot="1">
      <c r="B50" s="33"/>
      <c r="C50" s="213" t="s">
        <v>15</v>
      </c>
      <c r="D50" s="74" t="s">
        <v>73</v>
      </c>
      <c r="E50" s="67" t="s">
        <v>25</v>
      </c>
      <c r="F50" s="68" t="s">
        <v>101</v>
      </c>
      <c r="G50" s="67" t="s">
        <v>38</v>
      </c>
      <c r="H50" s="75" t="s">
        <v>89</v>
      </c>
      <c r="I50" s="77">
        <v>1417.8</v>
      </c>
    </row>
    <row r="51" spans="2:9" ht="38.25">
      <c r="B51" s="119"/>
      <c r="C51" s="123" t="s">
        <v>60</v>
      </c>
      <c r="D51" s="120" t="s">
        <v>73</v>
      </c>
      <c r="E51" s="67" t="s">
        <v>25</v>
      </c>
      <c r="F51" s="68" t="s">
        <v>101</v>
      </c>
      <c r="G51" s="67" t="s">
        <v>38</v>
      </c>
      <c r="H51" s="75" t="s">
        <v>92</v>
      </c>
      <c r="I51" s="77">
        <v>739.5</v>
      </c>
    </row>
    <row r="52" spans="2:9" ht="16.5" customHeight="1">
      <c r="B52" s="119"/>
      <c r="C52" s="66" t="s">
        <v>74</v>
      </c>
      <c r="D52" s="120" t="s">
        <v>73</v>
      </c>
      <c r="E52" s="67" t="s">
        <v>25</v>
      </c>
      <c r="F52" s="68" t="s">
        <v>101</v>
      </c>
      <c r="G52" s="67" t="s">
        <v>38</v>
      </c>
      <c r="H52" s="75" t="s">
        <v>93</v>
      </c>
      <c r="I52" s="77">
        <v>2440.6</v>
      </c>
    </row>
    <row r="53" spans="2:9" ht="12.75">
      <c r="B53" s="119"/>
      <c r="C53" s="124" t="s">
        <v>71</v>
      </c>
      <c r="D53" s="120" t="s">
        <v>73</v>
      </c>
      <c r="E53" s="67" t="s">
        <v>25</v>
      </c>
      <c r="F53" s="68" t="s">
        <v>101</v>
      </c>
      <c r="G53" s="67" t="s">
        <v>38</v>
      </c>
      <c r="H53" s="75" t="s">
        <v>94</v>
      </c>
      <c r="I53" s="77">
        <v>2445.5</v>
      </c>
    </row>
    <row r="54" spans="2:9" ht="13.5" thickBot="1">
      <c r="B54" s="119"/>
      <c r="C54" s="121" t="s">
        <v>115</v>
      </c>
      <c r="D54" s="122" t="s">
        <v>73</v>
      </c>
      <c r="E54" s="67" t="s">
        <v>25</v>
      </c>
      <c r="F54" s="68" t="s">
        <v>101</v>
      </c>
      <c r="G54" s="67" t="s">
        <v>38</v>
      </c>
      <c r="H54" s="68" t="s">
        <v>95</v>
      </c>
      <c r="I54" s="78">
        <v>280.5</v>
      </c>
    </row>
    <row r="55" spans="2:9" ht="11.25" customHeight="1" thickBot="1">
      <c r="B55" s="7"/>
      <c r="C55" s="6"/>
      <c r="D55" s="6"/>
      <c r="E55" s="12"/>
      <c r="F55" s="13"/>
      <c r="G55" s="12"/>
      <c r="H55" s="13"/>
      <c r="I55" s="15"/>
    </row>
    <row r="56" spans="2:9" ht="30" customHeight="1" thickBot="1">
      <c r="B56" s="29">
        <v>5</v>
      </c>
      <c r="C56" s="214" t="s">
        <v>103</v>
      </c>
      <c r="D56" s="10" t="s">
        <v>75</v>
      </c>
      <c r="E56" s="110" t="s">
        <v>112</v>
      </c>
      <c r="F56" s="111" t="s">
        <v>112</v>
      </c>
      <c r="G56" s="110" t="s">
        <v>113</v>
      </c>
      <c r="H56" s="111" t="s">
        <v>113</v>
      </c>
      <c r="I56" s="112">
        <f>I57</f>
        <v>1000</v>
      </c>
    </row>
    <row r="57" spans="2:9" ht="12.75">
      <c r="B57" s="29"/>
      <c r="C57" s="38" t="s">
        <v>9</v>
      </c>
      <c r="D57" s="38" t="s">
        <v>75</v>
      </c>
      <c r="E57" s="39" t="s">
        <v>10</v>
      </c>
      <c r="F57" s="40" t="s">
        <v>112</v>
      </c>
      <c r="G57" s="39" t="s">
        <v>113</v>
      </c>
      <c r="H57" s="40" t="s">
        <v>113</v>
      </c>
      <c r="I57" s="41">
        <f>I58</f>
        <v>1000</v>
      </c>
    </row>
    <row r="58" spans="2:9" ht="12.75">
      <c r="B58" s="29"/>
      <c r="C58" s="42" t="s">
        <v>76</v>
      </c>
      <c r="D58" s="42" t="s">
        <v>75</v>
      </c>
      <c r="E58" s="43" t="s">
        <v>10</v>
      </c>
      <c r="F58" s="44" t="s">
        <v>10</v>
      </c>
      <c r="G58" s="43" t="s">
        <v>113</v>
      </c>
      <c r="H58" s="44" t="s">
        <v>113</v>
      </c>
      <c r="I58" s="45">
        <f>I59</f>
        <v>1000</v>
      </c>
    </row>
    <row r="59" spans="2:9" ht="12.75">
      <c r="B59" s="29"/>
      <c r="C59" s="204" t="s">
        <v>69</v>
      </c>
      <c r="D59" s="42" t="s">
        <v>75</v>
      </c>
      <c r="E59" s="43" t="s">
        <v>10</v>
      </c>
      <c r="F59" s="44" t="s">
        <v>10</v>
      </c>
      <c r="G59" s="43" t="s">
        <v>14</v>
      </c>
      <c r="H59" s="44" t="s">
        <v>113</v>
      </c>
      <c r="I59" s="45">
        <f>I60</f>
        <v>1000</v>
      </c>
    </row>
    <row r="60" spans="2:9" ht="26.25" thickBot="1">
      <c r="B60" s="29"/>
      <c r="C60" s="207" t="s">
        <v>58</v>
      </c>
      <c r="D60" s="51" t="s">
        <v>75</v>
      </c>
      <c r="E60" s="52" t="s">
        <v>10</v>
      </c>
      <c r="F60" s="53" t="s">
        <v>10</v>
      </c>
      <c r="G60" s="52" t="s">
        <v>14</v>
      </c>
      <c r="H60" s="53" t="s">
        <v>96</v>
      </c>
      <c r="I60" s="71">
        <v>1000</v>
      </c>
    </row>
    <row r="61" spans="2:9" ht="12" customHeight="1" thickBot="1">
      <c r="B61" s="28"/>
      <c r="C61" s="215"/>
      <c r="D61" s="6"/>
      <c r="E61" s="12"/>
      <c r="F61" s="13"/>
      <c r="G61" s="12"/>
      <c r="H61" s="13"/>
      <c r="I61" s="15"/>
    </row>
    <row r="62" spans="2:9" ht="39" customHeight="1" thickBot="1">
      <c r="B62" s="115">
        <v>6</v>
      </c>
      <c r="C62" s="203" t="s">
        <v>55</v>
      </c>
      <c r="D62" s="10" t="s">
        <v>56</v>
      </c>
      <c r="E62" s="110" t="s">
        <v>112</v>
      </c>
      <c r="F62" s="111" t="s">
        <v>112</v>
      </c>
      <c r="G62" s="110" t="s">
        <v>113</v>
      </c>
      <c r="H62" s="111" t="s">
        <v>113</v>
      </c>
      <c r="I62" s="112">
        <f>I63</f>
        <v>76300</v>
      </c>
    </row>
    <row r="63" spans="2:9" ht="12.75" customHeight="1">
      <c r="B63" s="33"/>
      <c r="C63" s="216" t="s">
        <v>57</v>
      </c>
      <c r="D63" s="38" t="s">
        <v>56</v>
      </c>
      <c r="E63" s="39" t="s">
        <v>98</v>
      </c>
      <c r="F63" s="40" t="s">
        <v>112</v>
      </c>
      <c r="G63" s="39" t="s">
        <v>113</v>
      </c>
      <c r="H63" s="40" t="s">
        <v>113</v>
      </c>
      <c r="I63" s="41">
        <f>I64</f>
        <v>76300</v>
      </c>
    </row>
    <row r="64" spans="2:9" ht="13.5" customHeight="1">
      <c r="B64" s="33"/>
      <c r="C64" s="204" t="s">
        <v>99</v>
      </c>
      <c r="D64" s="42" t="s">
        <v>56</v>
      </c>
      <c r="E64" s="43" t="s">
        <v>98</v>
      </c>
      <c r="F64" s="44" t="s">
        <v>25</v>
      </c>
      <c r="G64" s="43" t="s">
        <v>113</v>
      </c>
      <c r="H64" s="44" t="s">
        <v>113</v>
      </c>
      <c r="I64" s="45">
        <f>I65+I67</f>
        <v>76300</v>
      </c>
    </row>
    <row r="65" spans="2:9" ht="13.5" customHeight="1">
      <c r="B65" s="33"/>
      <c r="C65" s="204" t="s">
        <v>69</v>
      </c>
      <c r="D65" s="42" t="s">
        <v>56</v>
      </c>
      <c r="E65" s="43" t="s">
        <v>98</v>
      </c>
      <c r="F65" s="44" t="s">
        <v>25</v>
      </c>
      <c r="G65" s="43" t="s">
        <v>14</v>
      </c>
      <c r="H65" s="44" t="s">
        <v>113</v>
      </c>
      <c r="I65" s="45">
        <f>I66</f>
        <v>1300</v>
      </c>
    </row>
    <row r="66" spans="2:9" ht="28.5" customHeight="1">
      <c r="B66" s="33"/>
      <c r="C66" s="205" t="s">
        <v>58</v>
      </c>
      <c r="D66" s="47" t="s">
        <v>56</v>
      </c>
      <c r="E66" s="48" t="s">
        <v>98</v>
      </c>
      <c r="F66" s="49" t="s">
        <v>25</v>
      </c>
      <c r="G66" s="48" t="s">
        <v>14</v>
      </c>
      <c r="H66" s="49" t="s">
        <v>96</v>
      </c>
      <c r="I66" s="70">
        <f>1000+2379.5-2079.5</f>
        <v>1300</v>
      </c>
    </row>
    <row r="67" spans="2:9" ht="13.5" customHeight="1">
      <c r="B67" s="33"/>
      <c r="C67" s="216" t="s">
        <v>108</v>
      </c>
      <c r="D67" s="42" t="s">
        <v>56</v>
      </c>
      <c r="E67" s="43" t="s">
        <v>98</v>
      </c>
      <c r="F67" s="44" t="s">
        <v>25</v>
      </c>
      <c r="G67" s="43" t="s">
        <v>109</v>
      </c>
      <c r="H67" s="44" t="s">
        <v>113</v>
      </c>
      <c r="I67" s="45">
        <f>I68</f>
        <v>75000</v>
      </c>
    </row>
    <row r="68" spans="2:9" ht="13.5" customHeight="1" thickBot="1">
      <c r="B68" s="33"/>
      <c r="C68" s="212" t="s">
        <v>21</v>
      </c>
      <c r="D68" s="51" t="s">
        <v>56</v>
      </c>
      <c r="E68" s="52" t="s">
        <v>98</v>
      </c>
      <c r="F68" s="53" t="s">
        <v>25</v>
      </c>
      <c r="G68" s="52" t="s">
        <v>109</v>
      </c>
      <c r="H68" s="53" t="s">
        <v>90</v>
      </c>
      <c r="I68" s="71">
        <v>75000</v>
      </c>
    </row>
    <row r="69" spans="2:9" ht="13.5" customHeight="1" thickBot="1">
      <c r="B69" s="7"/>
      <c r="C69" s="6"/>
      <c r="D69" s="6"/>
      <c r="E69" s="12"/>
      <c r="F69" s="13"/>
      <c r="G69" s="12"/>
      <c r="H69" s="13"/>
      <c r="I69" s="14"/>
    </row>
    <row r="70" spans="2:9" ht="32.25" customHeight="1" thickBot="1">
      <c r="B70" s="115">
        <v>7</v>
      </c>
      <c r="C70" s="208" t="s">
        <v>45</v>
      </c>
      <c r="D70" s="113" t="s">
        <v>28</v>
      </c>
      <c r="E70" s="134" t="s">
        <v>112</v>
      </c>
      <c r="F70" s="135" t="s">
        <v>112</v>
      </c>
      <c r="G70" s="134" t="s">
        <v>113</v>
      </c>
      <c r="H70" s="135" t="s">
        <v>113</v>
      </c>
      <c r="I70" s="114">
        <f>I71</f>
        <v>2612.6</v>
      </c>
    </row>
    <row r="71" spans="2:9" ht="12.75">
      <c r="B71" s="33"/>
      <c r="C71" s="38" t="s">
        <v>29</v>
      </c>
      <c r="D71" s="38" t="s">
        <v>28</v>
      </c>
      <c r="E71" s="39" t="s">
        <v>19</v>
      </c>
      <c r="F71" s="40" t="s">
        <v>112</v>
      </c>
      <c r="G71" s="39" t="s">
        <v>113</v>
      </c>
      <c r="H71" s="40" t="s">
        <v>113</v>
      </c>
      <c r="I71" s="41">
        <f>I72</f>
        <v>2612.6</v>
      </c>
    </row>
    <row r="72" spans="2:9" ht="12" customHeight="1">
      <c r="B72" s="33"/>
      <c r="C72" s="204" t="s">
        <v>30</v>
      </c>
      <c r="D72" s="42" t="s">
        <v>28</v>
      </c>
      <c r="E72" s="43" t="s">
        <v>19</v>
      </c>
      <c r="F72" s="44" t="s">
        <v>26</v>
      </c>
      <c r="G72" s="43" t="s">
        <v>113</v>
      </c>
      <c r="H72" s="44" t="s">
        <v>113</v>
      </c>
      <c r="I72" s="45">
        <f>I73</f>
        <v>2612.6</v>
      </c>
    </row>
    <row r="73" spans="2:9" ht="13.5" customHeight="1">
      <c r="B73" s="33"/>
      <c r="C73" s="217" t="s">
        <v>20</v>
      </c>
      <c r="D73" s="42" t="s">
        <v>28</v>
      </c>
      <c r="E73" s="43" t="s">
        <v>19</v>
      </c>
      <c r="F73" s="44" t="s">
        <v>26</v>
      </c>
      <c r="G73" s="43" t="s">
        <v>38</v>
      </c>
      <c r="H73" s="44" t="s">
        <v>113</v>
      </c>
      <c r="I73" s="45">
        <f>I74+I75</f>
        <v>2612.6</v>
      </c>
    </row>
    <row r="74" spans="2:10" ht="13.5" thickBot="1">
      <c r="B74" s="33"/>
      <c r="C74" s="130" t="s">
        <v>21</v>
      </c>
      <c r="D74" s="130" t="s">
        <v>28</v>
      </c>
      <c r="E74" s="131" t="s">
        <v>19</v>
      </c>
      <c r="F74" s="132" t="s">
        <v>26</v>
      </c>
      <c r="G74" s="131" t="s">
        <v>38</v>
      </c>
      <c r="H74" s="132" t="s">
        <v>90</v>
      </c>
      <c r="I74" s="133">
        <f>360-90+1000+792.6</f>
        <v>2062.6</v>
      </c>
      <c r="J74" s="136"/>
    </row>
    <row r="75" spans="2:9" ht="39" thickBot="1">
      <c r="B75" s="33"/>
      <c r="C75" s="129" t="s">
        <v>60</v>
      </c>
      <c r="D75" s="125" t="s">
        <v>28</v>
      </c>
      <c r="E75" s="126" t="s">
        <v>19</v>
      </c>
      <c r="F75" s="127" t="s">
        <v>26</v>
      </c>
      <c r="G75" s="126" t="s">
        <v>38</v>
      </c>
      <c r="H75" s="127" t="s">
        <v>92</v>
      </c>
      <c r="I75" s="128">
        <f>90+460</f>
        <v>550</v>
      </c>
    </row>
    <row r="76" spans="2:9" ht="15" customHeight="1" thickBot="1">
      <c r="B76" s="7"/>
      <c r="C76" s="218"/>
      <c r="D76" s="6"/>
      <c r="E76" s="12"/>
      <c r="F76" s="13"/>
      <c r="G76" s="12"/>
      <c r="H76" s="13"/>
      <c r="I76" s="15"/>
    </row>
    <row r="77" spans="2:9" ht="48.75" customHeight="1" thickBot="1">
      <c r="B77" s="115">
        <v>8</v>
      </c>
      <c r="C77" s="203" t="s">
        <v>46</v>
      </c>
      <c r="D77" s="10" t="s">
        <v>31</v>
      </c>
      <c r="E77" s="110" t="s">
        <v>112</v>
      </c>
      <c r="F77" s="111" t="s">
        <v>112</v>
      </c>
      <c r="G77" s="110" t="s">
        <v>113</v>
      </c>
      <c r="H77" s="111" t="s">
        <v>113</v>
      </c>
      <c r="I77" s="112">
        <f>I78</f>
        <v>3680.8</v>
      </c>
    </row>
    <row r="78" spans="2:9" ht="25.5">
      <c r="B78" s="33"/>
      <c r="C78" s="216" t="s">
        <v>32</v>
      </c>
      <c r="D78" s="38" t="s">
        <v>31</v>
      </c>
      <c r="E78" s="39" t="s">
        <v>23</v>
      </c>
      <c r="F78" s="40" t="s">
        <v>112</v>
      </c>
      <c r="G78" s="39" t="s">
        <v>113</v>
      </c>
      <c r="H78" s="40" t="s">
        <v>113</v>
      </c>
      <c r="I78" s="41">
        <f>I79</f>
        <v>3680.8</v>
      </c>
    </row>
    <row r="79" spans="2:9" ht="33" customHeight="1">
      <c r="B79" s="33"/>
      <c r="C79" s="204" t="s">
        <v>33</v>
      </c>
      <c r="D79" s="42" t="s">
        <v>31</v>
      </c>
      <c r="E79" s="43" t="s">
        <v>23</v>
      </c>
      <c r="F79" s="44" t="s">
        <v>27</v>
      </c>
      <c r="G79" s="43" t="s">
        <v>113</v>
      </c>
      <c r="H79" s="44" t="s">
        <v>113</v>
      </c>
      <c r="I79" s="45">
        <f>I82+I80</f>
        <v>3680.8</v>
      </c>
    </row>
    <row r="80" spans="2:9" ht="42" customHeight="1">
      <c r="B80" s="33"/>
      <c r="C80" s="219" t="s">
        <v>110</v>
      </c>
      <c r="D80" s="42" t="s">
        <v>111</v>
      </c>
      <c r="E80" s="43" t="s">
        <v>23</v>
      </c>
      <c r="F80" s="44" t="s">
        <v>27</v>
      </c>
      <c r="G80" s="43" t="s">
        <v>70</v>
      </c>
      <c r="H80" s="44" t="s">
        <v>113</v>
      </c>
      <c r="I80" s="79">
        <f>I81</f>
        <v>2096</v>
      </c>
    </row>
    <row r="81" spans="2:9" ht="28.5" customHeight="1">
      <c r="B81" s="33"/>
      <c r="C81" s="107" t="s">
        <v>116</v>
      </c>
      <c r="D81" s="47" t="s">
        <v>31</v>
      </c>
      <c r="E81" s="48" t="s">
        <v>23</v>
      </c>
      <c r="F81" s="49" t="s">
        <v>27</v>
      </c>
      <c r="G81" s="48" t="s">
        <v>70</v>
      </c>
      <c r="H81" s="49" t="s">
        <v>97</v>
      </c>
      <c r="I81" s="71">
        <f>840+1256</f>
        <v>2096</v>
      </c>
    </row>
    <row r="82" spans="2:9" ht="15" customHeight="1">
      <c r="B82" s="33"/>
      <c r="C82" s="216" t="s">
        <v>20</v>
      </c>
      <c r="D82" s="42" t="s">
        <v>31</v>
      </c>
      <c r="E82" s="43" t="s">
        <v>23</v>
      </c>
      <c r="F82" s="44" t="s">
        <v>27</v>
      </c>
      <c r="G82" s="43" t="s">
        <v>38</v>
      </c>
      <c r="H82" s="44" t="s">
        <v>113</v>
      </c>
      <c r="I82" s="45">
        <f>I83</f>
        <v>1584.8000000000002</v>
      </c>
    </row>
    <row r="83" spans="2:9" ht="13.5" thickBot="1">
      <c r="B83" s="33"/>
      <c r="C83" s="51" t="s">
        <v>21</v>
      </c>
      <c r="D83" s="51" t="s">
        <v>31</v>
      </c>
      <c r="E83" s="52" t="s">
        <v>23</v>
      </c>
      <c r="F83" s="53" t="s">
        <v>27</v>
      </c>
      <c r="G83" s="52" t="s">
        <v>38</v>
      </c>
      <c r="H83" s="53" t="s">
        <v>90</v>
      </c>
      <c r="I83" s="80">
        <f>3680.8-840-1256</f>
        <v>1584.8000000000002</v>
      </c>
    </row>
    <row r="84" spans="2:9" ht="13.5" customHeight="1" thickBot="1">
      <c r="B84" s="7"/>
      <c r="C84" s="6"/>
      <c r="D84" s="6"/>
      <c r="E84" s="12"/>
      <c r="F84" s="13"/>
      <c r="G84" s="12"/>
      <c r="H84" s="13"/>
      <c r="I84" s="15"/>
    </row>
    <row r="85" spans="2:9" ht="27.75" customHeight="1" thickBot="1">
      <c r="B85" s="29">
        <v>9</v>
      </c>
      <c r="C85" s="203" t="s">
        <v>78</v>
      </c>
      <c r="D85" s="10" t="s">
        <v>79</v>
      </c>
      <c r="E85" s="110" t="s">
        <v>112</v>
      </c>
      <c r="F85" s="111" t="s">
        <v>112</v>
      </c>
      <c r="G85" s="110" t="s">
        <v>113</v>
      </c>
      <c r="H85" s="111" t="s">
        <v>113</v>
      </c>
      <c r="I85" s="112">
        <f>I86</f>
        <v>1200</v>
      </c>
    </row>
    <row r="86" spans="2:9" ht="12.75">
      <c r="B86" s="33"/>
      <c r="C86" s="220" t="s">
        <v>80</v>
      </c>
      <c r="D86" s="38" t="s">
        <v>79</v>
      </c>
      <c r="E86" s="108" t="s">
        <v>24</v>
      </c>
      <c r="F86" s="40" t="s">
        <v>112</v>
      </c>
      <c r="G86" s="39" t="s">
        <v>113</v>
      </c>
      <c r="H86" s="40" t="s">
        <v>113</v>
      </c>
      <c r="I86" s="82">
        <f>I87</f>
        <v>1200</v>
      </c>
    </row>
    <row r="87" spans="2:9" ht="12.75">
      <c r="B87" s="33"/>
      <c r="C87" s="83" t="s">
        <v>81</v>
      </c>
      <c r="D87" s="42" t="s">
        <v>79</v>
      </c>
      <c r="E87" s="84" t="s">
        <v>24</v>
      </c>
      <c r="F87" s="85" t="s">
        <v>25</v>
      </c>
      <c r="G87" s="43" t="s">
        <v>113</v>
      </c>
      <c r="H87" s="44" t="s">
        <v>113</v>
      </c>
      <c r="I87" s="79">
        <f>I88</f>
        <v>1200</v>
      </c>
    </row>
    <row r="88" spans="2:9" ht="15.75" customHeight="1">
      <c r="B88" s="33"/>
      <c r="C88" s="204" t="s">
        <v>69</v>
      </c>
      <c r="D88" s="42" t="s">
        <v>79</v>
      </c>
      <c r="E88" s="84" t="s">
        <v>24</v>
      </c>
      <c r="F88" s="85" t="s">
        <v>25</v>
      </c>
      <c r="G88" s="84" t="s">
        <v>14</v>
      </c>
      <c r="H88" s="44" t="s">
        <v>113</v>
      </c>
      <c r="I88" s="79">
        <f>I89</f>
        <v>1200</v>
      </c>
    </row>
    <row r="89" spans="2:9" ht="26.25" thickBot="1">
      <c r="B89" s="33"/>
      <c r="C89" s="207" t="s">
        <v>58</v>
      </c>
      <c r="D89" s="51" t="s">
        <v>79</v>
      </c>
      <c r="E89" s="52" t="s">
        <v>24</v>
      </c>
      <c r="F89" s="53" t="s">
        <v>25</v>
      </c>
      <c r="G89" s="52" t="s">
        <v>14</v>
      </c>
      <c r="H89" s="53" t="s">
        <v>96</v>
      </c>
      <c r="I89" s="71">
        <v>1200</v>
      </c>
    </row>
    <row r="90" spans="2:9" ht="15" customHeight="1" thickBot="1">
      <c r="B90" s="7"/>
      <c r="C90" s="215"/>
      <c r="D90" s="6"/>
      <c r="E90" s="12"/>
      <c r="F90" s="13"/>
      <c r="G90" s="12"/>
      <c r="H90" s="13"/>
      <c r="I90" s="15"/>
    </row>
    <row r="91" spans="2:9" ht="52.5" customHeight="1" thickBot="1">
      <c r="B91" s="115">
        <v>10</v>
      </c>
      <c r="C91" s="203" t="s">
        <v>105</v>
      </c>
      <c r="D91" s="10" t="s">
        <v>83</v>
      </c>
      <c r="E91" s="110" t="s">
        <v>112</v>
      </c>
      <c r="F91" s="111" t="s">
        <v>112</v>
      </c>
      <c r="G91" s="110" t="s">
        <v>113</v>
      </c>
      <c r="H91" s="111" t="s">
        <v>113</v>
      </c>
      <c r="I91" s="112">
        <f>I92</f>
        <v>9000</v>
      </c>
    </row>
    <row r="92" spans="2:9" ht="12.75">
      <c r="B92" s="33"/>
      <c r="C92" s="38" t="s">
        <v>34</v>
      </c>
      <c r="D92" s="81" t="s">
        <v>83</v>
      </c>
      <c r="E92" s="39" t="s">
        <v>26</v>
      </c>
      <c r="F92" s="40" t="s">
        <v>112</v>
      </c>
      <c r="G92" s="39" t="s">
        <v>113</v>
      </c>
      <c r="H92" s="40" t="s">
        <v>113</v>
      </c>
      <c r="I92" s="82">
        <f>I93</f>
        <v>9000</v>
      </c>
    </row>
    <row r="93" spans="2:9" ht="12.75">
      <c r="B93" s="33"/>
      <c r="C93" s="83" t="s">
        <v>40</v>
      </c>
      <c r="D93" s="83" t="s">
        <v>83</v>
      </c>
      <c r="E93" s="84" t="s">
        <v>26</v>
      </c>
      <c r="F93" s="85" t="s">
        <v>23</v>
      </c>
      <c r="G93" s="43" t="s">
        <v>113</v>
      </c>
      <c r="H93" s="44" t="s">
        <v>113</v>
      </c>
      <c r="I93" s="79">
        <f>I94</f>
        <v>9000</v>
      </c>
    </row>
    <row r="94" spans="2:9" ht="12.75" customHeight="1">
      <c r="B94" s="33"/>
      <c r="C94" s="204" t="s">
        <v>20</v>
      </c>
      <c r="D94" s="83" t="s">
        <v>83</v>
      </c>
      <c r="E94" s="84" t="s">
        <v>26</v>
      </c>
      <c r="F94" s="85" t="s">
        <v>23</v>
      </c>
      <c r="G94" s="84" t="s">
        <v>38</v>
      </c>
      <c r="H94" s="44" t="s">
        <v>113</v>
      </c>
      <c r="I94" s="79">
        <f>I95</f>
        <v>9000</v>
      </c>
    </row>
    <row r="95" spans="2:9" ht="13.5" thickBot="1">
      <c r="B95" s="33"/>
      <c r="C95" s="51" t="s">
        <v>21</v>
      </c>
      <c r="D95" s="51" t="s">
        <v>83</v>
      </c>
      <c r="E95" s="52" t="s">
        <v>26</v>
      </c>
      <c r="F95" s="53" t="s">
        <v>23</v>
      </c>
      <c r="G95" s="52" t="s">
        <v>38</v>
      </c>
      <c r="H95" s="53" t="s">
        <v>90</v>
      </c>
      <c r="I95" s="71">
        <v>9000</v>
      </c>
    </row>
    <row r="96" spans="2:9" ht="15.75" customHeight="1" thickBot="1">
      <c r="B96" s="7"/>
      <c r="C96" s="6"/>
      <c r="D96" s="6"/>
      <c r="E96" s="12"/>
      <c r="F96" s="13"/>
      <c r="G96" s="12"/>
      <c r="H96" s="13"/>
      <c r="I96" s="15"/>
    </row>
    <row r="97" spans="2:9" ht="57.75" customHeight="1" thickBot="1">
      <c r="B97" s="29">
        <v>11</v>
      </c>
      <c r="C97" s="203" t="s">
        <v>37</v>
      </c>
      <c r="D97" s="10" t="s">
        <v>84</v>
      </c>
      <c r="E97" s="110" t="s">
        <v>112</v>
      </c>
      <c r="F97" s="111" t="s">
        <v>112</v>
      </c>
      <c r="G97" s="110" t="s">
        <v>113</v>
      </c>
      <c r="H97" s="111" t="s">
        <v>113</v>
      </c>
      <c r="I97" s="112">
        <f>I98</f>
        <v>395.2</v>
      </c>
    </row>
    <row r="98" spans="2:9" ht="24.75" customHeight="1">
      <c r="B98" s="33"/>
      <c r="C98" s="221" t="s">
        <v>43</v>
      </c>
      <c r="D98" s="55" t="s">
        <v>84</v>
      </c>
      <c r="E98" s="58" t="s">
        <v>23</v>
      </c>
      <c r="F98" s="57" t="s">
        <v>112</v>
      </c>
      <c r="G98" s="58" t="s">
        <v>113</v>
      </c>
      <c r="H98" s="57" t="s">
        <v>113</v>
      </c>
      <c r="I98" s="86">
        <f>I99</f>
        <v>395.2</v>
      </c>
    </row>
    <row r="99" spans="2:9" ht="24.75" customHeight="1">
      <c r="B99" s="33"/>
      <c r="C99" s="222" t="s">
        <v>42</v>
      </c>
      <c r="D99" s="60" t="s">
        <v>84</v>
      </c>
      <c r="E99" s="61" t="s">
        <v>23</v>
      </c>
      <c r="F99" s="62" t="s">
        <v>27</v>
      </c>
      <c r="G99" s="63" t="s">
        <v>113</v>
      </c>
      <c r="H99" s="64" t="s">
        <v>113</v>
      </c>
      <c r="I99" s="87">
        <f>I100</f>
        <v>395.2</v>
      </c>
    </row>
    <row r="100" spans="2:9" ht="13.5" customHeight="1">
      <c r="B100" s="33"/>
      <c r="C100" s="223" t="s">
        <v>20</v>
      </c>
      <c r="D100" s="60" t="s">
        <v>84</v>
      </c>
      <c r="E100" s="61" t="s">
        <v>23</v>
      </c>
      <c r="F100" s="62" t="s">
        <v>27</v>
      </c>
      <c r="G100" s="61" t="s">
        <v>38</v>
      </c>
      <c r="H100" s="64" t="s">
        <v>113</v>
      </c>
      <c r="I100" s="87">
        <f>I101+I102</f>
        <v>395.2</v>
      </c>
    </row>
    <row r="101" spans="2:9" ht="13.5" customHeight="1">
      <c r="B101" s="33"/>
      <c r="C101" s="74" t="s">
        <v>21</v>
      </c>
      <c r="D101" s="74" t="s">
        <v>84</v>
      </c>
      <c r="E101" s="101" t="s">
        <v>23</v>
      </c>
      <c r="F101" s="75" t="s">
        <v>27</v>
      </c>
      <c r="G101" s="101" t="s">
        <v>38</v>
      </c>
      <c r="H101" s="75" t="s">
        <v>90</v>
      </c>
      <c r="I101" s="76">
        <f>200+195.2-146</f>
        <v>249.2</v>
      </c>
    </row>
    <row r="102" spans="2:9" ht="32.25" customHeight="1" thickBot="1">
      <c r="B102" s="33"/>
      <c r="C102" s="224" t="s">
        <v>15</v>
      </c>
      <c r="D102" s="104" t="s">
        <v>84</v>
      </c>
      <c r="E102" s="105" t="s">
        <v>23</v>
      </c>
      <c r="F102" s="106" t="s">
        <v>27</v>
      </c>
      <c r="G102" s="105" t="s">
        <v>38</v>
      </c>
      <c r="H102" s="106" t="s">
        <v>89</v>
      </c>
      <c r="I102" s="103">
        <v>146</v>
      </c>
    </row>
    <row r="103" spans="2:9" ht="12.75" customHeight="1" thickBot="1">
      <c r="B103" s="7"/>
      <c r="C103" s="7"/>
      <c r="D103" s="7"/>
      <c r="E103" s="8"/>
      <c r="F103" s="9"/>
      <c r="G103" s="8"/>
      <c r="H103" s="9"/>
      <c r="I103" s="16"/>
    </row>
    <row r="104" spans="2:9" s="2" customFormat="1" ht="42.75" customHeight="1" thickBot="1">
      <c r="B104" s="29">
        <v>12</v>
      </c>
      <c r="C104" s="208" t="s">
        <v>59</v>
      </c>
      <c r="D104" s="113" t="s">
        <v>39</v>
      </c>
      <c r="E104" s="110" t="s">
        <v>112</v>
      </c>
      <c r="F104" s="111" t="s">
        <v>112</v>
      </c>
      <c r="G104" s="110" t="s">
        <v>113</v>
      </c>
      <c r="H104" s="111" t="s">
        <v>113</v>
      </c>
      <c r="I104" s="114">
        <f>I105</f>
        <v>1708.6</v>
      </c>
    </row>
    <row r="105" spans="2:9" s="2" customFormat="1" ht="12" customHeight="1">
      <c r="B105" s="33"/>
      <c r="C105" s="88" t="s">
        <v>17</v>
      </c>
      <c r="D105" s="88" t="s">
        <v>39</v>
      </c>
      <c r="E105" s="89" t="s">
        <v>13</v>
      </c>
      <c r="F105" s="40" t="s">
        <v>112</v>
      </c>
      <c r="G105" s="39" t="s">
        <v>113</v>
      </c>
      <c r="H105" s="40" t="s">
        <v>113</v>
      </c>
      <c r="I105" s="90">
        <f>I106</f>
        <v>1708.6</v>
      </c>
    </row>
    <row r="106" spans="2:9" s="2" customFormat="1" ht="12.75" customHeight="1">
      <c r="B106" s="33"/>
      <c r="C106" s="91" t="s">
        <v>22</v>
      </c>
      <c r="D106" s="91" t="s">
        <v>39</v>
      </c>
      <c r="E106" s="92" t="s">
        <v>13</v>
      </c>
      <c r="F106" s="93" t="s">
        <v>23</v>
      </c>
      <c r="G106" s="43" t="s">
        <v>113</v>
      </c>
      <c r="H106" s="44" t="s">
        <v>113</v>
      </c>
      <c r="I106" s="94">
        <f>I107</f>
        <v>1708.6</v>
      </c>
    </row>
    <row r="107" spans="2:9" s="2" customFormat="1" ht="12" customHeight="1">
      <c r="B107" s="33"/>
      <c r="C107" s="206" t="s">
        <v>20</v>
      </c>
      <c r="D107" s="91" t="s">
        <v>39</v>
      </c>
      <c r="E107" s="92" t="s">
        <v>13</v>
      </c>
      <c r="F107" s="93" t="s">
        <v>23</v>
      </c>
      <c r="G107" s="92" t="s">
        <v>38</v>
      </c>
      <c r="H107" s="44" t="s">
        <v>113</v>
      </c>
      <c r="I107" s="94">
        <f>I108</f>
        <v>1708.6</v>
      </c>
    </row>
    <row r="108" spans="2:9" s="2" customFormat="1" ht="12" customHeight="1" thickBot="1">
      <c r="B108" s="33"/>
      <c r="C108" s="95" t="s">
        <v>71</v>
      </c>
      <c r="D108" s="95" t="s">
        <v>39</v>
      </c>
      <c r="E108" s="96" t="s">
        <v>13</v>
      </c>
      <c r="F108" s="97" t="s">
        <v>23</v>
      </c>
      <c r="G108" s="96" t="s">
        <v>38</v>
      </c>
      <c r="H108" s="97" t="s">
        <v>94</v>
      </c>
      <c r="I108" s="80">
        <f>364+1344.6</f>
        <v>1708.6</v>
      </c>
    </row>
    <row r="109" spans="2:9" s="2" customFormat="1" ht="11.25" customHeight="1" thickBot="1">
      <c r="B109" s="7"/>
      <c r="C109" s="17"/>
      <c r="D109" s="17"/>
      <c r="E109" s="18"/>
      <c r="F109" s="19"/>
      <c r="G109" s="18"/>
      <c r="H109" s="19"/>
      <c r="I109" s="20"/>
    </row>
    <row r="110" spans="2:9" s="2" customFormat="1" ht="70.5" customHeight="1" thickBot="1">
      <c r="B110" s="29">
        <v>13</v>
      </c>
      <c r="C110" s="148" t="s">
        <v>47</v>
      </c>
      <c r="D110" s="10" t="s">
        <v>41</v>
      </c>
      <c r="E110" s="110" t="s">
        <v>112</v>
      </c>
      <c r="F110" s="111" t="s">
        <v>112</v>
      </c>
      <c r="G110" s="110" t="s">
        <v>113</v>
      </c>
      <c r="H110" s="111" t="s">
        <v>113</v>
      </c>
      <c r="I110" s="112">
        <f>I111</f>
        <v>1000</v>
      </c>
    </row>
    <row r="111" spans="2:9" s="1" customFormat="1" ht="14.25" customHeight="1">
      <c r="B111" s="29"/>
      <c r="C111" s="174" t="s">
        <v>100</v>
      </c>
      <c r="D111" s="55" t="s">
        <v>41</v>
      </c>
      <c r="E111" s="56" t="s">
        <v>12</v>
      </c>
      <c r="F111" s="57" t="s">
        <v>112</v>
      </c>
      <c r="G111" s="58" t="s">
        <v>113</v>
      </c>
      <c r="H111" s="57" t="s">
        <v>113</v>
      </c>
      <c r="I111" s="86">
        <f>I112</f>
        <v>1000</v>
      </c>
    </row>
    <row r="112" spans="2:9" s="1" customFormat="1" ht="15.75" customHeight="1">
      <c r="B112" s="29"/>
      <c r="C112" s="149" t="s">
        <v>107</v>
      </c>
      <c r="D112" s="60" t="s">
        <v>41</v>
      </c>
      <c r="E112" s="61" t="s">
        <v>12</v>
      </c>
      <c r="F112" s="62" t="s">
        <v>12</v>
      </c>
      <c r="G112" s="63" t="s">
        <v>113</v>
      </c>
      <c r="H112" s="64" t="s">
        <v>113</v>
      </c>
      <c r="I112" s="87">
        <f>I113</f>
        <v>1000</v>
      </c>
    </row>
    <row r="113" spans="2:9" s="1" customFormat="1" ht="15.75" customHeight="1">
      <c r="B113" s="29"/>
      <c r="C113" s="223" t="s">
        <v>69</v>
      </c>
      <c r="D113" s="60" t="s">
        <v>41</v>
      </c>
      <c r="E113" s="61" t="s">
        <v>12</v>
      </c>
      <c r="F113" s="62" t="s">
        <v>12</v>
      </c>
      <c r="G113" s="61" t="s">
        <v>14</v>
      </c>
      <c r="H113" s="64" t="s">
        <v>113</v>
      </c>
      <c r="I113" s="87">
        <f>I114</f>
        <v>1000</v>
      </c>
    </row>
    <row r="114" spans="2:9" s="1" customFormat="1" ht="16.5" customHeight="1" thickBot="1">
      <c r="B114" s="29"/>
      <c r="C114" s="152" t="s">
        <v>48</v>
      </c>
      <c r="D114" s="66" t="s">
        <v>41</v>
      </c>
      <c r="E114" s="67" t="s">
        <v>12</v>
      </c>
      <c r="F114" s="68" t="s">
        <v>12</v>
      </c>
      <c r="G114" s="67" t="s">
        <v>14</v>
      </c>
      <c r="H114" s="68" t="s">
        <v>91</v>
      </c>
      <c r="I114" s="78">
        <f>2000-1000</f>
        <v>1000</v>
      </c>
    </row>
    <row r="115" spans="2:9" s="2" customFormat="1" ht="12" customHeight="1" thickBot="1">
      <c r="B115" s="28"/>
      <c r="C115" s="225"/>
      <c r="D115" s="6"/>
      <c r="E115" s="12"/>
      <c r="F115" s="13"/>
      <c r="G115" s="12"/>
      <c r="H115" s="13"/>
      <c r="I115" s="21"/>
    </row>
    <row r="116" spans="2:9" s="2" customFormat="1" ht="52.5" customHeight="1" thickBot="1">
      <c r="B116" s="115">
        <v>14</v>
      </c>
      <c r="C116" s="148" t="s">
        <v>51</v>
      </c>
      <c r="D116" s="10" t="s">
        <v>87</v>
      </c>
      <c r="E116" s="110" t="s">
        <v>112</v>
      </c>
      <c r="F116" s="111" t="s">
        <v>112</v>
      </c>
      <c r="G116" s="110" t="s">
        <v>113</v>
      </c>
      <c r="H116" s="111" t="s">
        <v>113</v>
      </c>
      <c r="I116" s="112">
        <f>I117</f>
        <v>2000</v>
      </c>
    </row>
    <row r="117" spans="2:9" s="2" customFormat="1" ht="16.5" customHeight="1">
      <c r="B117" s="29"/>
      <c r="C117" s="174" t="s">
        <v>100</v>
      </c>
      <c r="D117" s="55" t="s">
        <v>87</v>
      </c>
      <c r="E117" s="56" t="s">
        <v>12</v>
      </c>
      <c r="F117" s="57" t="s">
        <v>112</v>
      </c>
      <c r="G117" s="58" t="s">
        <v>113</v>
      </c>
      <c r="H117" s="57" t="s">
        <v>113</v>
      </c>
      <c r="I117" s="86">
        <f>I118</f>
        <v>2000</v>
      </c>
    </row>
    <row r="118" spans="2:9" s="2" customFormat="1" ht="16.5" customHeight="1">
      <c r="B118" s="29"/>
      <c r="C118" s="149" t="s">
        <v>107</v>
      </c>
      <c r="D118" s="60" t="s">
        <v>87</v>
      </c>
      <c r="E118" s="61" t="s">
        <v>12</v>
      </c>
      <c r="F118" s="62" t="s">
        <v>12</v>
      </c>
      <c r="G118" s="63" t="s">
        <v>113</v>
      </c>
      <c r="H118" s="64" t="s">
        <v>113</v>
      </c>
      <c r="I118" s="87">
        <f>I119</f>
        <v>2000</v>
      </c>
    </row>
    <row r="119" spans="2:9" s="2" customFormat="1" ht="18" customHeight="1">
      <c r="B119" s="29"/>
      <c r="C119" s="223" t="s">
        <v>69</v>
      </c>
      <c r="D119" s="60" t="s">
        <v>87</v>
      </c>
      <c r="E119" s="61" t="s">
        <v>12</v>
      </c>
      <c r="F119" s="62" t="s">
        <v>12</v>
      </c>
      <c r="G119" s="61" t="s">
        <v>14</v>
      </c>
      <c r="H119" s="64" t="s">
        <v>113</v>
      </c>
      <c r="I119" s="87">
        <f>I120</f>
        <v>2000</v>
      </c>
    </row>
    <row r="120" spans="2:9" s="2" customFormat="1" ht="17.25" customHeight="1" thickBot="1">
      <c r="B120" s="29"/>
      <c r="C120" s="152" t="s">
        <v>48</v>
      </c>
      <c r="D120" s="66" t="s">
        <v>87</v>
      </c>
      <c r="E120" s="67" t="s">
        <v>12</v>
      </c>
      <c r="F120" s="68" t="s">
        <v>12</v>
      </c>
      <c r="G120" s="67" t="s">
        <v>14</v>
      </c>
      <c r="H120" s="68" t="s">
        <v>91</v>
      </c>
      <c r="I120" s="78">
        <f>1000+1000</f>
        <v>2000</v>
      </c>
    </row>
    <row r="121" spans="2:9" s="2" customFormat="1" ht="15" customHeight="1" thickBot="1">
      <c r="B121" s="28"/>
      <c r="C121" s="225"/>
      <c r="D121" s="6"/>
      <c r="E121" s="12"/>
      <c r="F121" s="13"/>
      <c r="G121" s="12"/>
      <c r="H121" s="13"/>
      <c r="I121" s="21"/>
    </row>
    <row r="122" spans="2:9" s="5" customFormat="1" ht="99" customHeight="1" thickBot="1">
      <c r="B122" s="30">
        <v>15</v>
      </c>
      <c r="C122" s="226" t="s">
        <v>63</v>
      </c>
      <c r="D122" s="116" t="s">
        <v>88</v>
      </c>
      <c r="E122" s="110" t="s">
        <v>112</v>
      </c>
      <c r="F122" s="111" t="s">
        <v>112</v>
      </c>
      <c r="G122" s="110" t="s">
        <v>113</v>
      </c>
      <c r="H122" s="111" t="s">
        <v>113</v>
      </c>
      <c r="I122" s="117">
        <f>I123</f>
        <v>6500</v>
      </c>
    </row>
    <row r="123" spans="2:9" s="2" customFormat="1" ht="15.75" customHeight="1">
      <c r="B123" s="29"/>
      <c r="C123" s="174" t="s">
        <v>50</v>
      </c>
      <c r="D123" s="98" t="s">
        <v>88</v>
      </c>
      <c r="E123" s="56" t="s">
        <v>25</v>
      </c>
      <c r="F123" s="57" t="s">
        <v>112</v>
      </c>
      <c r="G123" s="58" t="s">
        <v>113</v>
      </c>
      <c r="H123" s="57" t="s">
        <v>113</v>
      </c>
      <c r="I123" s="86">
        <f>I124</f>
        <v>6500</v>
      </c>
    </row>
    <row r="124" spans="2:9" s="2" customFormat="1" ht="15" customHeight="1">
      <c r="B124" s="29"/>
      <c r="C124" s="149" t="s">
        <v>49</v>
      </c>
      <c r="D124" s="99" t="s">
        <v>88</v>
      </c>
      <c r="E124" s="61" t="s">
        <v>25</v>
      </c>
      <c r="F124" s="62" t="s">
        <v>101</v>
      </c>
      <c r="G124" s="63" t="s">
        <v>113</v>
      </c>
      <c r="H124" s="64" t="s">
        <v>113</v>
      </c>
      <c r="I124" s="87">
        <f>I125</f>
        <v>6500</v>
      </c>
    </row>
    <row r="125" spans="2:9" s="2" customFormat="1" ht="15" customHeight="1">
      <c r="B125" s="29"/>
      <c r="C125" s="149" t="s">
        <v>20</v>
      </c>
      <c r="D125" s="99" t="s">
        <v>88</v>
      </c>
      <c r="E125" s="61" t="s">
        <v>25</v>
      </c>
      <c r="F125" s="62" t="s">
        <v>101</v>
      </c>
      <c r="G125" s="61" t="s">
        <v>38</v>
      </c>
      <c r="H125" s="64" t="s">
        <v>113</v>
      </c>
      <c r="I125" s="87">
        <f>I126+I127</f>
        <v>6500</v>
      </c>
    </row>
    <row r="126" spans="2:9" s="2" customFormat="1" ht="15" customHeight="1">
      <c r="B126" s="29"/>
      <c r="C126" s="152" t="s">
        <v>21</v>
      </c>
      <c r="D126" s="100" t="s">
        <v>88</v>
      </c>
      <c r="E126" s="67" t="s">
        <v>25</v>
      </c>
      <c r="F126" s="68" t="s">
        <v>101</v>
      </c>
      <c r="G126" s="67" t="s">
        <v>38</v>
      </c>
      <c r="H126" s="68" t="s">
        <v>90</v>
      </c>
      <c r="I126" s="69">
        <f>6500-593</f>
        <v>5907</v>
      </c>
    </row>
    <row r="127" spans="2:9" s="2" customFormat="1" ht="27" customHeight="1" thickBot="1">
      <c r="B127" s="29"/>
      <c r="C127" s="227" t="s">
        <v>60</v>
      </c>
      <c r="D127" s="100" t="s">
        <v>88</v>
      </c>
      <c r="E127" s="67" t="s">
        <v>61</v>
      </c>
      <c r="F127" s="68" t="s">
        <v>101</v>
      </c>
      <c r="G127" s="67" t="s">
        <v>38</v>
      </c>
      <c r="H127" s="68" t="s">
        <v>92</v>
      </c>
      <c r="I127" s="78">
        <v>593</v>
      </c>
    </row>
    <row r="128" spans="2:9" s="2" customFormat="1" ht="13.5" customHeight="1" thickBot="1">
      <c r="B128" s="28"/>
      <c r="C128" s="228"/>
      <c r="D128" s="22"/>
      <c r="E128" s="8"/>
      <c r="F128" s="9"/>
      <c r="G128" s="8"/>
      <c r="H128" s="9"/>
      <c r="I128" s="11"/>
    </row>
    <row r="129" spans="2:9" s="2" customFormat="1" ht="57.75" customHeight="1" thickBot="1">
      <c r="B129" s="115">
        <v>16</v>
      </c>
      <c r="C129" s="148" t="s">
        <v>52</v>
      </c>
      <c r="D129" s="10" t="s">
        <v>44</v>
      </c>
      <c r="E129" s="110" t="s">
        <v>112</v>
      </c>
      <c r="F129" s="111" t="s">
        <v>112</v>
      </c>
      <c r="G129" s="110" t="s">
        <v>113</v>
      </c>
      <c r="H129" s="111" t="s">
        <v>113</v>
      </c>
      <c r="I129" s="112">
        <f>I130</f>
        <v>900</v>
      </c>
    </row>
    <row r="130" spans="2:9" s="2" customFormat="1" ht="15" customHeight="1">
      <c r="B130" s="29"/>
      <c r="C130" s="174" t="s">
        <v>34</v>
      </c>
      <c r="D130" s="55" t="s">
        <v>44</v>
      </c>
      <c r="E130" s="56" t="s">
        <v>53</v>
      </c>
      <c r="F130" s="57" t="s">
        <v>112</v>
      </c>
      <c r="G130" s="58" t="s">
        <v>113</v>
      </c>
      <c r="H130" s="57" t="s">
        <v>113</v>
      </c>
      <c r="I130" s="86">
        <f>I131</f>
        <v>900</v>
      </c>
    </row>
    <row r="131" spans="2:9" s="2" customFormat="1" ht="15" customHeight="1">
      <c r="B131" s="29"/>
      <c r="C131" s="149" t="s">
        <v>35</v>
      </c>
      <c r="D131" s="60" t="s">
        <v>44</v>
      </c>
      <c r="E131" s="61" t="s">
        <v>53</v>
      </c>
      <c r="F131" s="62" t="s">
        <v>25</v>
      </c>
      <c r="G131" s="63" t="s">
        <v>113</v>
      </c>
      <c r="H131" s="64" t="s">
        <v>113</v>
      </c>
      <c r="I131" s="87">
        <f>I132</f>
        <v>900</v>
      </c>
    </row>
    <row r="132" spans="2:9" s="2" customFormat="1" ht="15" customHeight="1">
      <c r="B132" s="29"/>
      <c r="C132" s="149" t="s">
        <v>20</v>
      </c>
      <c r="D132" s="60" t="s">
        <v>44</v>
      </c>
      <c r="E132" s="61" t="s">
        <v>53</v>
      </c>
      <c r="F132" s="62" t="s">
        <v>25</v>
      </c>
      <c r="G132" s="61" t="s">
        <v>38</v>
      </c>
      <c r="H132" s="64" t="s">
        <v>113</v>
      </c>
      <c r="I132" s="87">
        <f>I133</f>
        <v>900</v>
      </c>
    </row>
    <row r="133" spans="2:9" s="2" customFormat="1" ht="15" customHeight="1" thickBot="1">
      <c r="B133" s="29"/>
      <c r="C133" s="152" t="s">
        <v>21</v>
      </c>
      <c r="D133" s="66" t="s">
        <v>44</v>
      </c>
      <c r="E133" s="67" t="s">
        <v>53</v>
      </c>
      <c r="F133" s="68" t="s">
        <v>25</v>
      </c>
      <c r="G133" s="67" t="s">
        <v>38</v>
      </c>
      <c r="H133" s="68" t="s">
        <v>90</v>
      </c>
      <c r="I133" s="78">
        <v>900</v>
      </c>
    </row>
    <row r="134" spans="2:9" s="2" customFormat="1" ht="12.75" customHeight="1" thickBot="1">
      <c r="B134" s="28"/>
      <c r="C134" s="229"/>
      <c r="D134" s="23"/>
      <c r="E134" s="24"/>
      <c r="F134" s="25"/>
      <c r="G134" s="24"/>
      <c r="H134" s="25"/>
      <c r="I134" s="21"/>
    </row>
    <row r="135" spans="2:9" s="2" customFormat="1" ht="85.5" customHeight="1" thickBot="1">
      <c r="B135" s="115">
        <v>17</v>
      </c>
      <c r="C135" s="148" t="s">
        <v>68</v>
      </c>
      <c r="D135" s="10" t="s">
        <v>85</v>
      </c>
      <c r="E135" s="110" t="s">
        <v>112</v>
      </c>
      <c r="F135" s="111" t="s">
        <v>112</v>
      </c>
      <c r="G135" s="110" t="s">
        <v>113</v>
      </c>
      <c r="H135" s="111" t="s">
        <v>113</v>
      </c>
      <c r="I135" s="112">
        <f>I136</f>
        <v>18377.5</v>
      </c>
    </row>
    <row r="136" spans="2:9" s="2" customFormat="1" ht="15" customHeight="1">
      <c r="B136" s="29"/>
      <c r="C136" s="174" t="s">
        <v>34</v>
      </c>
      <c r="D136" s="55" t="s">
        <v>85</v>
      </c>
      <c r="E136" s="56" t="s">
        <v>53</v>
      </c>
      <c r="F136" s="57" t="s">
        <v>112</v>
      </c>
      <c r="G136" s="58" t="s">
        <v>113</v>
      </c>
      <c r="H136" s="57" t="s">
        <v>113</v>
      </c>
      <c r="I136" s="86">
        <f>I137</f>
        <v>18377.5</v>
      </c>
    </row>
    <row r="137" spans="2:9" s="2" customFormat="1" ht="15" customHeight="1">
      <c r="B137" s="29"/>
      <c r="C137" s="149" t="s">
        <v>35</v>
      </c>
      <c r="D137" s="60" t="s">
        <v>85</v>
      </c>
      <c r="E137" s="61" t="s">
        <v>53</v>
      </c>
      <c r="F137" s="62" t="s">
        <v>25</v>
      </c>
      <c r="G137" s="63" t="s">
        <v>113</v>
      </c>
      <c r="H137" s="64" t="s">
        <v>113</v>
      </c>
      <c r="I137" s="87">
        <f>I138</f>
        <v>18377.5</v>
      </c>
    </row>
    <row r="138" spans="2:9" s="2" customFormat="1" ht="15" customHeight="1">
      <c r="B138" s="29"/>
      <c r="C138" s="149" t="s">
        <v>20</v>
      </c>
      <c r="D138" s="60" t="s">
        <v>85</v>
      </c>
      <c r="E138" s="61" t="s">
        <v>53</v>
      </c>
      <c r="F138" s="62" t="s">
        <v>25</v>
      </c>
      <c r="G138" s="61" t="s">
        <v>38</v>
      </c>
      <c r="H138" s="64" t="s">
        <v>113</v>
      </c>
      <c r="I138" s="87">
        <f>I139</f>
        <v>18377.5</v>
      </c>
    </row>
    <row r="139" spans="2:9" s="2" customFormat="1" ht="15" customHeight="1" thickBot="1">
      <c r="B139" s="29"/>
      <c r="C139" s="152" t="s">
        <v>21</v>
      </c>
      <c r="D139" s="66" t="s">
        <v>85</v>
      </c>
      <c r="E139" s="67" t="s">
        <v>53</v>
      </c>
      <c r="F139" s="68" t="s">
        <v>25</v>
      </c>
      <c r="G139" s="67" t="s">
        <v>38</v>
      </c>
      <c r="H139" s="68" t="s">
        <v>90</v>
      </c>
      <c r="I139" s="78">
        <f>2500+12680.4+3197.1</f>
        <v>18377.5</v>
      </c>
    </row>
    <row r="140" spans="2:9" s="2" customFormat="1" ht="14.25" customHeight="1" thickBot="1">
      <c r="B140" s="28"/>
      <c r="C140" s="229"/>
      <c r="D140" s="23"/>
      <c r="E140" s="24"/>
      <c r="F140" s="25"/>
      <c r="G140" s="24"/>
      <c r="H140" s="25"/>
      <c r="I140" s="21"/>
    </row>
    <row r="141" spans="2:18" s="2" customFormat="1" ht="49.5" customHeight="1" thickBot="1">
      <c r="B141" s="145">
        <v>18</v>
      </c>
      <c r="C141" s="148" t="s">
        <v>104</v>
      </c>
      <c r="D141" s="10" t="s">
        <v>114</v>
      </c>
      <c r="E141" s="110" t="s">
        <v>112</v>
      </c>
      <c r="F141" s="111" t="s">
        <v>112</v>
      </c>
      <c r="G141" s="110" t="s">
        <v>113</v>
      </c>
      <c r="H141" s="111" t="s">
        <v>113</v>
      </c>
      <c r="I141" s="112">
        <f>I142+I149+I153+I155</f>
        <v>551831.6</v>
      </c>
      <c r="R141" s="144"/>
    </row>
    <row r="142" spans="2:18" s="2" customFormat="1" ht="26.25" customHeight="1">
      <c r="B142" s="145"/>
      <c r="C142" s="193" t="s">
        <v>126</v>
      </c>
      <c r="D142" s="180" t="s">
        <v>125</v>
      </c>
      <c r="E142" s="181" t="s">
        <v>12</v>
      </c>
      <c r="F142" s="182" t="s">
        <v>112</v>
      </c>
      <c r="G142" s="181" t="s">
        <v>113</v>
      </c>
      <c r="H142" s="182" t="s">
        <v>113</v>
      </c>
      <c r="I142" s="179">
        <f>I143</f>
        <v>179763</v>
      </c>
      <c r="R142" s="144"/>
    </row>
    <row r="143" spans="2:18" s="2" customFormat="1" ht="16.5" customHeight="1">
      <c r="B143" s="145"/>
      <c r="C143" s="149" t="s">
        <v>107</v>
      </c>
      <c r="D143" s="183" t="s">
        <v>125</v>
      </c>
      <c r="E143" s="184" t="s">
        <v>12</v>
      </c>
      <c r="F143" s="185" t="s">
        <v>12</v>
      </c>
      <c r="G143" s="184" t="s">
        <v>123</v>
      </c>
      <c r="H143" s="185" t="s">
        <v>113</v>
      </c>
      <c r="I143" s="186">
        <f>I144</f>
        <v>179763</v>
      </c>
      <c r="R143" s="144"/>
    </row>
    <row r="144" spans="2:18" s="2" customFormat="1" ht="15.75" customHeight="1">
      <c r="B144" s="145"/>
      <c r="C144" s="73" t="s">
        <v>69</v>
      </c>
      <c r="D144" s="176" t="s">
        <v>125</v>
      </c>
      <c r="E144" s="177" t="s">
        <v>12</v>
      </c>
      <c r="F144" s="178" t="s">
        <v>12</v>
      </c>
      <c r="G144" s="177" t="s">
        <v>14</v>
      </c>
      <c r="H144" s="178" t="s">
        <v>113</v>
      </c>
      <c r="I144" s="188">
        <f>I145</f>
        <v>179763</v>
      </c>
      <c r="R144" s="144"/>
    </row>
    <row r="145" spans="2:18" s="2" customFormat="1" ht="15.75" customHeight="1">
      <c r="B145" s="145"/>
      <c r="C145" s="150" t="s">
        <v>48</v>
      </c>
      <c r="D145" s="189" t="s">
        <v>125</v>
      </c>
      <c r="E145" s="190" t="s">
        <v>12</v>
      </c>
      <c r="F145" s="191" t="s">
        <v>12</v>
      </c>
      <c r="G145" s="190" t="s">
        <v>14</v>
      </c>
      <c r="H145" s="191" t="s">
        <v>91</v>
      </c>
      <c r="I145" s="187">
        <f>21850+157913</f>
        <v>179763</v>
      </c>
      <c r="R145" s="144"/>
    </row>
    <row r="146" spans="2:18" s="2" customFormat="1" ht="32.25" customHeight="1">
      <c r="B146" s="145"/>
      <c r="C146" s="199" t="s">
        <v>131</v>
      </c>
      <c r="D146" s="178" t="s">
        <v>129</v>
      </c>
      <c r="E146" s="171" t="s">
        <v>12</v>
      </c>
      <c r="F146" s="172" t="s">
        <v>12</v>
      </c>
      <c r="G146" s="171" t="s">
        <v>113</v>
      </c>
      <c r="H146" s="172" t="s">
        <v>113</v>
      </c>
      <c r="I146" s="198">
        <f>I147</f>
        <v>150000</v>
      </c>
      <c r="R146" s="144"/>
    </row>
    <row r="147" spans="2:18" s="2" customFormat="1" ht="29.25" customHeight="1">
      <c r="B147" s="145"/>
      <c r="C147" s="199" t="s">
        <v>132</v>
      </c>
      <c r="D147" s="178" t="s">
        <v>130</v>
      </c>
      <c r="E147" s="171" t="s">
        <v>12</v>
      </c>
      <c r="F147" s="172" t="s">
        <v>12</v>
      </c>
      <c r="G147" s="171" t="s">
        <v>113</v>
      </c>
      <c r="H147" s="172" t="s">
        <v>113</v>
      </c>
      <c r="I147" s="198">
        <f>I148</f>
        <v>150000</v>
      </c>
      <c r="R147" s="144"/>
    </row>
    <row r="148" spans="2:18" s="2" customFormat="1" ht="15.75" customHeight="1">
      <c r="B148" s="145"/>
      <c r="C148" s="200" t="s">
        <v>108</v>
      </c>
      <c r="D148" s="178" t="s">
        <v>130</v>
      </c>
      <c r="E148" s="171" t="s">
        <v>12</v>
      </c>
      <c r="F148" s="172" t="s">
        <v>12</v>
      </c>
      <c r="G148" s="171" t="s">
        <v>109</v>
      </c>
      <c r="H148" s="172" t="s">
        <v>113</v>
      </c>
      <c r="I148" s="198">
        <f>I149</f>
        <v>150000</v>
      </c>
      <c r="R148" s="144"/>
    </row>
    <row r="149" spans="2:18" s="2" customFormat="1" ht="15.75" customHeight="1">
      <c r="B149" s="145"/>
      <c r="C149" s="201" t="s">
        <v>21</v>
      </c>
      <c r="D149" s="195" t="s">
        <v>130</v>
      </c>
      <c r="E149" s="190" t="s">
        <v>12</v>
      </c>
      <c r="F149" s="191" t="s">
        <v>12</v>
      </c>
      <c r="G149" s="190" t="s">
        <v>109</v>
      </c>
      <c r="H149" s="191" t="s">
        <v>90</v>
      </c>
      <c r="I149" s="187">
        <v>150000</v>
      </c>
      <c r="R149" s="144"/>
    </row>
    <row r="150" spans="2:9" s="2" customFormat="1" ht="15" customHeight="1">
      <c r="B150" s="146"/>
      <c r="C150" s="175" t="s">
        <v>100</v>
      </c>
      <c r="D150" s="73" t="s">
        <v>86</v>
      </c>
      <c r="E150" s="63" t="s">
        <v>12</v>
      </c>
      <c r="F150" s="64" t="s">
        <v>112</v>
      </c>
      <c r="G150" s="63" t="s">
        <v>113</v>
      </c>
      <c r="H150" s="64" t="s">
        <v>113</v>
      </c>
      <c r="I150" s="65">
        <f>I151</f>
        <v>55368</v>
      </c>
    </row>
    <row r="151" spans="2:9" s="2" customFormat="1" ht="15" customHeight="1">
      <c r="B151" s="146"/>
      <c r="C151" s="149" t="s">
        <v>107</v>
      </c>
      <c r="D151" s="73" t="s">
        <v>86</v>
      </c>
      <c r="E151" s="61" t="s">
        <v>12</v>
      </c>
      <c r="F151" s="62" t="s">
        <v>12</v>
      </c>
      <c r="G151" s="63" t="s">
        <v>113</v>
      </c>
      <c r="H151" s="64" t="s">
        <v>113</v>
      </c>
      <c r="I151" s="65">
        <f>I152</f>
        <v>55368</v>
      </c>
    </row>
    <row r="152" spans="2:9" s="2" customFormat="1" ht="15" customHeight="1">
      <c r="B152" s="146"/>
      <c r="C152" s="73" t="s">
        <v>69</v>
      </c>
      <c r="D152" s="73" t="s">
        <v>86</v>
      </c>
      <c r="E152" s="63" t="s">
        <v>12</v>
      </c>
      <c r="F152" s="62" t="s">
        <v>12</v>
      </c>
      <c r="G152" s="63" t="s">
        <v>14</v>
      </c>
      <c r="H152" s="64" t="s">
        <v>113</v>
      </c>
      <c r="I152" s="65">
        <f>I153</f>
        <v>55368</v>
      </c>
    </row>
    <row r="153" spans="2:9" s="2" customFormat="1" ht="15" customHeight="1">
      <c r="B153" s="146"/>
      <c r="C153" s="150" t="s">
        <v>48</v>
      </c>
      <c r="D153" s="74" t="s">
        <v>86</v>
      </c>
      <c r="E153" s="101" t="s">
        <v>12</v>
      </c>
      <c r="F153" s="68" t="s">
        <v>12</v>
      </c>
      <c r="G153" s="101" t="s">
        <v>14</v>
      </c>
      <c r="H153" s="75" t="s">
        <v>91</v>
      </c>
      <c r="I153" s="77">
        <f>26068+7000+15000+7300</f>
        <v>55368</v>
      </c>
    </row>
    <row r="154" spans="2:9" s="2" customFormat="1" ht="15" customHeight="1">
      <c r="B154" s="146"/>
      <c r="C154" s="151" t="s">
        <v>108</v>
      </c>
      <c r="D154" s="73" t="s">
        <v>86</v>
      </c>
      <c r="E154" s="61" t="s">
        <v>12</v>
      </c>
      <c r="F154" s="62" t="s">
        <v>12</v>
      </c>
      <c r="G154" s="61" t="s">
        <v>109</v>
      </c>
      <c r="H154" s="64" t="s">
        <v>113</v>
      </c>
      <c r="I154" s="65">
        <f>I155</f>
        <v>166700.6</v>
      </c>
    </row>
    <row r="155" spans="2:9" s="2" customFormat="1" ht="15" customHeight="1" thickBot="1">
      <c r="B155" s="146"/>
      <c r="C155" s="152" t="s">
        <v>21</v>
      </c>
      <c r="D155" s="66" t="s">
        <v>86</v>
      </c>
      <c r="E155" s="67" t="s">
        <v>12</v>
      </c>
      <c r="F155" s="68" t="s">
        <v>12</v>
      </c>
      <c r="G155" s="67" t="s">
        <v>109</v>
      </c>
      <c r="H155" s="68" t="s">
        <v>90</v>
      </c>
      <c r="I155" s="78">
        <f>150000+16700.6</f>
        <v>166700.6</v>
      </c>
    </row>
    <row r="156" spans="2:9" s="2" customFormat="1" ht="15" customHeight="1" thickBot="1">
      <c r="B156" s="154"/>
      <c r="C156" s="155"/>
      <c r="D156" s="156"/>
      <c r="E156" s="157"/>
      <c r="F156" s="158"/>
      <c r="G156" s="157"/>
      <c r="H156" s="158"/>
      <c r="I156" s="159"/>
    </row>
    <row r="157" spans="2:9" s="2" customFormat="1" ht="44.25" customHeight="1" thickBot="1">
      <c r="B157" s="146">
        <v>19</v>
      </c>
      <c r="C157" s="155" t="s">
        <v>124</v>
      </c>
      <c r="D157" s="156" t="s">
        <v>122</v>
      </c>
      <c r="E157" s="110" t="s">
        <v>112</v>
      </c>
      <c r="F157" s="111" t="s">
        <v>112</v>
      </c>
      <c r="G157" s="110" t="s">
        <v>113</v>
      </c>
      <c r="H157" s="111" t="s">
        <v>113</v>
      </c>
      <c r="I157" s="159">
        <f>I158</f>
        <v>600</v>
      </c>
    </row>
    <row r="158" spans="2:9" s="2" customFormat="1" ht="15" customHeight="1">
      <c r="B158" s="146"/>
      <c r="C158" s="160" t="s">
        <v>34</v>
      </c>
      <c r="D158" s="162" t="s">
        <v>79</v>
      </c>
      <c r="E158" s="163" t="s">
        <v>26</v>
      </c>
      <c r="F158" s="164" t="s">
        <v>112</v>
      </c>
      <c r="G158" s="163" t="s">
        <v>123</v>
      </c>
      <c r="H158" s="164" t="s">
        <v>113</v>
      </c>
      <c r="I158" s="165">
        <f>I159</f>
        <v>600</v>
      </c>
    </row>
    <row r="159" spans="2:9" s="2" customFormat="1" ht="15" customHeight="1">
      <c r="B159" s="146"/>
      <c r="C159" s="175" t="s">
        <v>35</v>
      </c>
      <c r="D159" s="176" t="s">
        <v>79</v>
      </c>
      <c r="E159" s="177" t="s">
        <v>26</v>
      </c>
      <c r="F159" s="178" t="s">
        <v>25</v>
      </c>
      <c r="G159" s="177" t="s">
        <v>123</v>
      </c>
      <c r="H159" s="178" t="s">
        <v>113</v>
      </c>
      <c r="I159" s="77">
        <f>I160</f>
        <v>600</v>
      </c>
    </row>
    <row r="160" spans="2:9" s="2" customFormat="1" ht="15" customHeight="1">
      <c r="B160" s="146"/>
      <c r="C160" s="174" t="s">
        <v>20</v>
      </c>
      <c r="D160" s="170" t="s">
        <v>79</v>
      </c>
      <c r="E160" s="171" t="s">
        <v>26</v>
      </c>
      <c r="F160" s="172" t="s">
        <v>25</v>
      </c>
      <c r="G160" s="171" t="s">
        <v>38</v>
      </c>
      <c r="H160" s="172" t="s">
        <v>113</v>
      </c>
      <c r="I160" s="173">
        <f>I161</f>
        <v>600</v>
      </c>
    </row>
    <row r="161" spans="2:9" s="2" customFormat="1" ht="15" customHeight="1" thickBot="1">
      <c r="B161" s="146"/>
      <c r="C161" s="161" t="s">
        <v>21</v>
      </c>
      <c r="D161" s="166" t="s">
        <v>79</v>
      </c>
      <c r="E161" s="167" t="s">
        <v>26</v>
      </c>
      <c r="F161" s="168" t="s">
        <v>25</v>
      </c>
      <c r="G161" s="167" t="s">
        <v>38</v>
      </c>
      <c r="H161" s="168" t="s">
        <v>90</v>
      </c>
      <c r="I161" s="169">
        <v>600</v>
      </c>
    </row>
    <row r="162" spans="2:9" s="2" customFormat="1" ht="15" customHeight="1" thickBot="1">
      <c r="B162" s="147"/>
      <c r="C162" s="153"/>
      <c r="D162" s="140"/>
      <c r="E162" s="141"/>
      <c r="F162" s="142"/>
      <c r="G162" s="141"/>
      <c r="H162" s="142"/>
      <c r="I162" s="143"/>
    </row>
    <row r="163" spans="2:12" ht="15.75" thickBot="1">
      <c r="B163" s="7"/>
      <c r="C163" s="34" t="s">
        <v>54</v>
      </c>
      <c r="D163" s="34" t="s">
        <v>114</v>
      </c>
      <c r="E163" s="35" t="s">
        <v>112</v>
      </c>
      <c r="F163" s="36" t="s">
        <v>112</v>
      </c>
      <c r="G163" s="35" t="s">
        <v>113</v>
      </c>
      <c r="H163" s="36" t="s">
        <v>113</v>
      </c>
      <c r="I163" s="37">
        <f>I11+I20+I33+I45+I56+I62+I70+I77+I85+I91+I97+I104+I110+I116+I122+I130+I136+I141+I157</f>
        <v>748193.2</v>
      </c>
      <c r="L163" s="192"/>
    </row>
  </sheetData>
  <mergeCells count="8">
    <mergeCell ref="F6:I6"/>
    <mergeCell ref="B8:I8"/>
    <mergeCell ref="C9:I9"/>
    <mergeCell ref="F7:I7"/>
    <mergeCell ref="G1:I1"/>
    <mergeCell ref="F2:I2"/>
    <mergeCell ref="G5:I5"/>
    <mergeCell ref="E3:I3"/>
  </mergeCells>
  <printOptions/>
  <pageMargins left="0.62" right="0.17" top="0.65" bottom="0.78" header="0.22" footer="0.78"/>
  <pageSetup horizontalDpi="600" verticalDpi="600" orientation="portrait" paperSize="9" scale="73" r:id="rId1"/>
  <rowBreaks count="2" manualBreakCount="2">
    <brk id="55" max="255" man="1"/>
    <brk id="10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 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TMG1</dc:creator>
  <cp:keywords/>
  <dc:description/>
  <cp:lastModifiedBy>Администрация</cp:lastModifiedBy>
  <cp:lastPrinted>2011-08-10T10:37:26Z</cp:lastPrinted>
  <dcterms:created xsi:type="dcterms:W3CDTF">2007-10-22T07:44:32Z</dcterms:created>
  <dcterms:modified xsi:type="dcterms:W3CDTF">2011-08-12T07:06:33Z</dcterms:modified>
  <cp:category/>
  <cp:version/>
  <cp:contentType/>
  <cp:contentStatus/>
</cp:coreProperties>
</file>