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1"/>
  </bookViews>
  <sheets>
    <sheet name="приложение к НРСД &quot;Мо" sheetId="1" r:id="rId1"/>
    <sheet name="Лист3" sheetId="2" r:id="rId2"/>
  </sheets>
  <definedNames>
    <definedName name="_xlnm.Print_Titles" localSheetId="0">'приложение к НРСД "Мо'!$6:$8</definedName>
    <definedName name="_xlnm.Print_Area" localSheetId="0">'приложение к НРСД "Мо'!$A$1:$J$73</definedName>
  </definedNames>
  <calcPr fullCalcOnLoad="1"/>
</workbook>
</file>

<file path=xl/sharedStrings.xml><?xml version="1.0" encoding="utf-8"?>
<sst xmlns="http://schemas.openxmlformats.org/spreadsheetml/2006/main" count="305" uniqueCount="162">
  <si>
    <t>Источник финанси-рования</t>
  </si>
  <si>
    <t>Мониторинг состояния окружающей среды</t>
  </si>
  <si>
    <t>1.</t>
  </si>
  <si>
    <t>Мероприятия по проведению комплексного анализа качества окружающей среды</t>
  </si>
  <si>
    <t>МБ*</t>
  </si>
  <si>
    <t>отдел экологии УЖКХ, исполнитель по конкурсу</t>
  </si>
  <si>
    <t>2.</t>
  </si>
  <si>
    <t>Разработка Генеральной схемы санитарной очистки города</t>
  </si>
  <si>
    <t>2008 г.</t>
  </si>
  <si>
    <t>МБ</t>
  </si>
  <si>
    <t>-</t>
  </si>
  <si>
    <t>Итого по разделу:</t>
  </si>
  <si>
    <t>Обращение с отходами</t>
  </si>
  <si>
    <t>Работы по реконструкции и рекультивации полигона ТБО</t>
  </si>
  <si>
    <t>2008-2011 г.г.</t>
  </si>
  <si>
    <t xml:space="preserve">4. </t>
  </si>
  <si>
    <t>Создание базы данных по образующимся на территории города отходам для объективного планирования городских мероприятий по обращению с отходами</t>
  </si>
  <si>
    <t>2008-2009 г.г.</t>
  </si>
  <si>
    <t>отдел экологии УЖКХ</t>
  </si>
  <si>
    <t xml:space="preserve">5. </t>
  </si>
  <si>
    <t>Мероприятия по ликвидации несанкционированных свалок</t>
  </si>
  <si>
    <t>7.</t>
  </si>
  <si>
    <t>8.</t>
  </si>
  <si>
    <t>Реконструкция очистных сооружений (шламовых вод) ОАО «МКК»</t>
  </si>
  <si>
    <t>11 000</t>
  </si>
  <si>
    <t>5 500</t>
  </si>
  <si>
    <t>9.</t>
  </si>
  <si>
    <t>Капитальный ремонт установки термического обезвреживания отходов ФГУП «ГНЦ «НИОПИК»</t>
  </si>
  <si>
    <t>СП</t>
  </si>
  <si>
    <t>Снижение сбросов и выбросов</t>
  </si>
  <si>
    <t>10.</t>
  </si>
  <si>
    <t>11.</t>
  </si>
  <si>
    <t>12.</t>
  </si>
  <si>
    <t>2008-2010 г.г.</t>
  </si>
  <si>
    <t>МУП «УКС»</t>
  </si>
  <si>
    <t>13.</t>
  </si>
  <si>
    <t>Строительство очистных сооружений ливневой канализации ОАО «ДНПП»</t>
  </si>
  <si>
    <t>2008-2009 г. г.</t>
  </si>
  <si>
    <t>ОАО «ДНПП»</t>
  </si>
  <si>
    <t>14.</t>
  </si>
  <si>
    <t>ПАТП</t>
  </si>
  <si>
    <t>15.</t>
  </si>
  <si>
    <t>Профилактический ремонт очистных сооружений ливневой канализации ЗАО «Вегетта»</t>
  </si>
  <si>
    <t>ЗАО «Вегетта»</t>
  </si>
  <si>
    <t>17.</t>
  </si>
  <si>
    <t>18.</t>
  </si>
  <si>
    <t xml:space="preserve">Перевод котельной ПАТП с жидкого топлива на газ с циклической очисткой газосодержащих веществ </t>
  </si>
  <si>
    <t xml:space="preserve">2009-2010 г. г. </t>
  </si>
  <si>
    <t>19.</t>
  </si>
  <si>
    <t>Охрана городских зеленых насаждений</t>
  </si>
  <si>
    <t>20.</t>
  </si>
  <si>
    <t>21.</t>
  </si>
  <si>
    <t>Работы по озеленению городских территорий и уходу за зелеными насаждениями</t>
  </si>
  <si>
    <t xml:space="preserve"> в т. ч.</t>
  </si>
  <si>
    <t>22.</t>
  </si>
  <si>
    <t>Создание экологических троп на базе городских образовательных учреждений</t>
  </si>
  <si>
    <t xml:space="preserve">отдел экологии УЖКХ, Управление образования </t>
  </si>
  <si>
    <t>23.</t>
  </si>
  <si>
    <t>24.</t>
  </si>
  <si>
    <t>Устройство ограждений зеленых насаждений</t>
  </si>
  <si>
    <t xml:space="preserve">Развитие системы экологического образования, воспитания и информирования населения </t>
  </si>
  <si>
    <t>25.</t>
  </si>
  <si>
    <t>26.</t>
  </si>
  <si>
    <t>27.</t>
  </si>
  <si>
    <r>
      <t>Проведение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мероприятий в рамках Дней защиты от экологической опасности</t>
    </r>
  </si>
  <si>
    <t>ВСЕГО:</t>
  </si>
  <si>
    <t>ИТОГО:</t>
  </si>
  <si>
    <t>Наименование природоохранных мероприятий</t>
  </si>
  <si>
    <t>№ п/п</t>
  </si>
  <si>
    <t>Сроки исполне-ния</t>
  </si>
  <si>
    <t>Ответственный исполнитель</t>
  </si>
  <si>
    <t>Режимно-наладочные работы котлов в котельных МУП «Инженерные сети»</t>
  </si>
  <si>
    <t>Реконструкция очистных сооружений ливневой канализации ПАТП</t>
  </si>
  <si>
    <t xml:space="preserve">МБ </t>
  </si>
  <si>
    <t>Реконструкция канализационного коллектора от КНС «Хлебниково» до КНС "Котово" г.Долгопрудный, Московской области</t>
  </si>
  <si>
    <t>28.</t>
  </si>
  <si>
    <t>2011 г.г.</t>
  </si>
  <si>
    <t xml:space="preserve">2008 – </t>
  </si>
  <si>
    <t>МБ*-</t>
  </si>
  <si>
    <t>местный бюджет</t>
  </si>
  <si>
    <t>СП* -</t>
  </si>
  <si>
    <t>средства предприятий</t>
  </si>
  <si>
    <t>16.</t>
  </si>
  <si>
    <t>3.</t>
  </si>
  <si>
    <t>Ассоциация "Мособлстройкомплекс"</t>
  </si>
  <si>
    <t>Прокладка  самотечного канализационного коллектора                   от СПТУ-21 до очистных сооружений</t>
  </si>
  <si>
    <t xml:space="preserve">                      Перечень мероприятий Программы на 2008-2011 г.г.</t>
  </si>
  <si>
    <t>Ведение базы данных городских зеленых насаждений</t>
  </si>
  <si>
    <t>2010-2011 г.г.</t>
  </si>
  <si>
    <t>29.</t>
  </si>
  <si>
    <t>Ведение реестра отходов, образующихся в г. Долгопрудном, и предприятий, занимающихся переработкой и утилизацией отдельных видов отходов с целью вовлечения большего количества видов промышленных и бытовых отходов в производство в качестве сырья (рециклинг отходов)</t>
  </si>
  <si>
    <t>Мероприятия по проведению комплексного анализа качества воды и благоустройству источников нецентрализованного питьевого водоснабжения</t>
  </si>
  <si>
    <t>Капитальный ремонт объектов очистных сооружений хозяйственно-фекальной канализации МУП «Инженерные сети г. Долгопрудного»: аэротенков, первичных отстойников, водопроводящих и водоотводящих лотков</t>
  </si>
  <si>
    <t>не требует финансиро-вания</t>
  </si>
  <si>
    <t>Мероприятия по экологическому образованию и воспитанию населения, в т.ч.:                                                                                                       на приобретение реквизита и костюмов для экологического театра;                                                                                          издание экологического альбома;                                        приобретение экологического оборудования и пособий</t>
  </si>
  <si>
    <t>2010 г.</t>
  </si>
  <si>
    <t>30.</t>
  </si>
  <si>
    <t>Установка устройства для экономии газа в котельной</t>
  </si>
  <si>
    <t xml:space="preserve">2009 г. </t>
  </si>
  <si>
    <t xml:space="preserve">6. </t>
  </si>
  <si>
    <t>Взаимодействие с министерством экологии и природопользования Московской области при ведении кадастра отходов Московской области</t>
  </si>
  <si>
    <t>31.</t>
  </si>
  <si>
    <t>0                               900</t>
  </si>
  <si>
    <t>Реконструкция ливневой канализации ООО «Вита Престиж»</t>
  </si>
  <si>
    <t>Общий объем финансиро-  вания,           тыс. руб.</t>
  </si>
  <si>
    <t>Финансирование предусмотрено Программой "Модернизация объектов коммунальной инфраструктуры на 2007-10 годы  в г. Долгопрудном"</t>
  </si>
  <si>
    <t>Объем финансирования по годам,                         тыс. руб.</t>
  </si>
  <si>
    <t>2008г.</t>
  </si>
  <si>
    <t>2009г.</t>
  </si>
  <si>
    <t>2010г.</t>
  </si>
  <si>
    <t>2011г.</t>
  </si>
  <si>
    <t>отдел благоустройства                          исполнитель по конкурсу</t>
  </si>
  <si>
    <t>отдел благоустройства                       исполнитель по конкурсу</t>
  </si>
  <si>
    <t>Финансирование осуществляется в соответствии с нормативными решениями Совета депутатов "О бюджете городского округа Долгопрудный" на соответствующий год по статье "Благоустройство",                                                                   справочно:</t>
  </si>
  <si>
    <t>Финансирование осуществляется в соответствии с нормативными решениями Совета депутатов"О бюджете городского округа Долгопрудный" на соответствующий год по статье "Благоустройство",                                                                   справочно:</t>
  </si>
  <si>
    <t xml:space="preserve">2008 - 2011 г.г. </t>
  </si>
  <si>
    <t>Справочно:                                               Финансирование мероприятий по ликвидации несанкционированных свалок, работ по озеленению городских  территорий и уходу за зелеными насаждениями осуществляется в соответствии с нормативными решениями Совета депутатов   «О бюджете городского округа Долгопрудный» на соответствующий год по статье «Благоустройство»</t>
  </si>
  <si>
    <t>Приобретение и установка фильтров на складах цемента и минерального порошка (4 шт.), на БСУ "Штеттер"(1 шт.) ЗАО «Бетас»</t>
  </si>
  <si>
    <t>ЗАО "ФМ Ложистик Восток"</t>
  </si>
  <si>
    <t>Профилактический ремонт очистных сооружений ливневой канализации ЗАО «ФМ Ложистик Восток»</t>
  </si>
  <si>
    <t>2011 г.</t>
  </si>
  <si>
    <t>2008-2011 г. г.</t>
  </si>
  <si>
    <t>СП*</t>
  </si>
  <si>
    <t>МБ                СП</t>
  </si>
  <si>
    <t>0                                                         900</t>
  </si>
  <si>
    <t>ОАО "МКК"                                             ЗАО "Универсал-нефть"</t>
  </si>
  <si>
    <t xml:space="preserve">0                                        370 </t>
  </si>
  <si>
    <t>166                            360</t>
  </si>
  <si>
    <t>Разработка Проекта очистки пруда в мкр. Хлебниково (в районе ул. Московская)</t>
  </si>
  <si>
    <t xml:space="preserve">ОАО "ДНПП", </t>
  </si>
  <si>
    <t>ОАО "ПО "ТОС",</t>
  </si>
  <si>
    <t xml:space="preserve"> ЗАО "ПраймПринт Москва",</t>
  </si>
  <si>
    <t xml:space="preserve"> ООО "Фарм-Терра"</t>
  </si>
  <si>
    <t>МУП "Инженерные сети                                 г. Долгопрудного"</t>
  </si>
  <si>
    <t>ФГУП "ГНЦ "НИОПИК"</t>
  </si>
  <si>
    <t>ЗАО "Бетас"</t>
  </si>
  <si>
    <t>ФГУП "ДКБА"</t>
  </si>
  <si>
    <t>МУП "Инженерные сети                                  г. Долгопрудного"</t>
  </si>
  <si>
    <t>ООО "Вита Престиж"</t>
  </si>
  <si>
    <t>МУП "ДГБ"</t>
  </si>
  <si>
    <t>Не требует финансирования</t>
  </si>
  <si>
    <t>Размещение информации об экологической обстановке в городе на официальном сайте администрации города</t>
  </si>
  <si>
    <t>2008-</t>
  </si>
  <si>
    <t xml:space="preserve">отдел экологии УЖКХ </t>
  </si>
  <si>
    <t>отдел экологии УЖКХ, предприятия города, Управление образования и МУ «Комитет по культуре, физической культуре, спорту, туризму и делам молодежи»</t>
  </si>
  <si>
    <t>отдел экологии УЖКХ, Управление образования и МУ «Комитет по культуре, физической культуре, спорту, туризму и делам молодежи»</t>
  </si>
  <si>
    <t>Управление администрации г. Долгопрудный по работе в микрорайонах  Шереметьевский, Хлебниково, Павельцево</t>
  </si>
  <si>
    <t>2010-2011 г. г.</t>
  </si>
  <si>
    <t>166                              730</t>
  </si>
  <si>
    <t>2010 -2011 г. г.</t>
  </si>
  <si>
    <t>Приложение №1</t>
  </si>
  <si>
    <t>(Приложение № 1 к нр от 01.09.2008 г. № 63-нр)</t>
  </si>
  <si>
    <t xml:space="preserve">                                  1664,6                                 1354,6                             310,0</t>
  </si>
  <si>
    <t xml:space="preserve">                                     0                                           0                                                0</t>
  </si>
  <si>
    <t xml:space="preserve">                                          870                            870                                   0</t>
  </si>
  <si>
    <t xml:space="preserve">                                            214,6                                            214,6                                    0</t>
  </si>
  <si>
    <t xml:space="preserve">                                                  580                                         270                                         310       </t>
  </si>
  <si>
    <t xml:space="preserve">                              МБ</t>
  </si>
  <si>
    <t xml:space="preserve">Устройство контейнерных площадок для сбора ТБО в г. Долгопрудный:                                            - центральная часть города                                                               - мкр. Шереметьевский, Хлебниково, Павельцево </t>
  </si>
  <si>
    <t xml:space="preserve">                                            исполнитель по конкурсу                                       Управление администрации г. Долгопрудный по работе в микрорайонах  Шереметьевский, Хлебниково, Павельцево</t>
  </si>
  <si>
    <t xml:space="preserve">ОАО "МКК"                                            </t>
  </si>
  <si>
    <t>к РСД от "27" июня 2011г. №64-нр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</si>
</sst>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0"/>
  </numFmts>
  <fonts count="11">
    <font>
      <sz val="10"/>
      <name val="Arial Cyr"/>
      <family val="0"/>
    </font>
    <font>
      <sz val="10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1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4" fillId="2" borderId="3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horizontal="center" vertical="top" wrapText="1"/>
    </xf>
    <xf numFmtId="3" fontId="4" fillId="2" borderId="8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vertical="top" wrapText="1"/>
    </xf>
    <xf numFmtId="3" fontId="4" fillId="2" borderId="10" xfId="0" applyNumberFormat="1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0" fillId="2" borderId="11" xfId="0" applyFill="1" applyBorder="1" applyAlignment="1">
      <alignment/>
    </xf>
    <xf numFmtId="0" fontId="4" fillId="2" borderId="7" xfId="0" applyFont="1" applyFill="1" applyBorder="1" applyAlignment="1">
      <alignment vertical="top" wrapText="1"/>
    </xf>
    <xf numFmtId="3" fontId="4" fillId="2" borderId="7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/>
    </xf>
    <xf numFmtId="0" fontId="4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169" fontId="4" fillId="0" borderId="1" xfId="0" applyNumberFormat="1" applyFont="1" applyBorder="1" applyAlignment="1">
      <alignment horizontal="center" vertical="top" wrapText="1"/>
    </xf>
    <xf numFmtId="169" fontId="4" fillId="2" borderId="0" xfId="0" applyNumberFormat="1" applyFont="1" applyFill="1" applyBorder="1" applyAlignment="1">
      <alignment horizontal="center" vertical="top" wrapText="1"/>
    </xf>
    <xf numFmtId="169" fontId="4" fillId="2" borderId="2" xfId="0" applyNumberFormat="1" applyFont="1" applyFill="1" applyBorder="1" applyAlignment="1">
      <alignment horizontal="center" vertical="top" wrapText="1"/>
    </xf>
    <xf numFmtId="169" fontId="4" fillId="0" borderId="2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 wrapText="1"/>
    </xf>
    <xf numFmtId="169" fontId="4" fillId="2" borderId="4" xfId="0" applyNumberFormat="1" applyFont="1" applyFill="1" applyBorder="1" applyAlignment="1">
      <alignment horizontal="center" vertical="top" wrapText="1"/>
    </xf>
    <xf numFmtId="0" fontId="0" fillId="2" borderId="14" xfId="0" applyFill="1" applyBorder="1" applyAlignment="1">
      <alignment/>
    </xf>
    <xf numFmtId="0" fontId="0" fillId="0" borderId="14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 wrapText="1"/>
    </xf>
    <xf numFmtId="169" fontId="2" fillId="2" borderId="3" xfId="0" applyNumberFormat="1" applyFont="1" applyFill="1" applyBorder="1" applyAlignment="1">
      <alignment horizontal="center" wrapText="1"/>
    </xf>
    <xf numFmtId="0" fontId="8" fillId="0" borderId="5" xfId="0" applyFont="1" applyBorder="1" applyAlignment="1">
      <alignment vertical="top" wrapText="1"/>
    </xf>
    <xf numFmtId="169" fontId="4" fillId="2" borderId="8" xfId="0" applyNumberFormat="1" applyFont="1" applyFill="1" applyBorder="1" applyAlignment="1">
      <alignment horizontal="center" vertical="top" wrapText="1"/>
    </xf>
    <xf numFmtId="169" fontId="4" fillId="0" borderId="4" xfId="0" applyNumberFormat="1" applyFont="1" applyBorder="1" applyAlignment="1">
      <alignment horizontal="center" vertical="top" wrapText="1"/>
    </xf>
    <xf numFmtId="169" fontId="2" fillId="0" borderId="6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169" fontId="2" fillId="0" borderId="3" xfId="0" applyNumberFormat="1" applyFont="1" applyBorder="1" applyAlignment="1">
      <alignment horizontal="center" vertical="top" wrapText="1"/>
    </xf>
    <xf numFmtId="3" fontId="10" fillId="0" borderId="3" xfId="0" applyNumberFormat="1" applyFont="1" applyBorder="1" applyAlignment="1">
      <alignment horizontal="center" vertical="top" wrapText="1"/>
    </xf>
    <xf numFmtId="169" fontId="4" fillId="0" borderId="4" xfId="0" applyNumberFormat="1" applyFont="1" applyBorder="1" applyAlignment="1">
      <alignment vertical="top" wrapText="1"/>
    </xf>
    <xf numFmtId="0" fontId="9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distributed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169" fontId="2" fillId="0" borderId="9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169" fontId="2" fillId="0" borderId="4" xfId="0" applyNumberFormat="1" applyFont="1" applyBorder="1" applyAlignment="1">
      <alignment horizontal="center" vertical="center" wrapText="1"/>
    </xf>
    <xf numFmtId="169" fontId="2" fillId="2" borderId="1" xfId="0" applyNumberFormat="1" applyFont="1" applyFill="1" applyBorder="1" applyAlignment="1">
      <alignment horizontal="center" vertical="center" wrapText="1"/>
    </xf>
    <xf numFmtId="169" fontId="2" fillId="0" borderId="4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169" fontId="2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3" fontId="2" fillId="2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169" fontId="2" fillId="2" borderId="3" xfId="0" applyNumberFormat="1" applyFont="1" applyFill="1" applyBorder="1" applyAlignment="1">
      <alignment horizontal="center" vertical="top" wrapText="1"/>
    </xf>
    <xf numFmtId="3" fontId="2" fillId="2" borderId="3" xfId="0" applyNumberFormat="1" applyFont="1" applyFill="1" applyBorder="1" applyAlignment="1">
      <alignment horizontal="center" vertical="top" wrapText="1"/>
    </xf>
    <xf numFmtId="169" fontId="2" fillId="2" borderId="13" xfId="0" applyNumberFormat="1" applyFont="1" applyFill="1" applyBorder="1" applyAlignment="1">
      <alignment horizontal="center" vertical="top" wrapText="1"/>
    </xf>
    <xf numFmtId="169" fontId="2" fillId="2" borderId="10" xfId="0" applyNumberFormat="1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horizontal="center" vertical="top" wrapText="1"/>
    </xf>
    <xf numFmtId="169" fontId="2" fillId="2" borderId="2" xfId="0" applyNumberFormat="1" applyFont="1" applyFill="1" applyBorder="1" applyAlignment="1">
      <alignment horizontal="center" vertical="top" wrapText="1"/>
    </xf>
    <xf numFmtId="169" fontId="2" fillId="2" borderId="11" xfId="0" applyNumberFormat="1" applyFont="1" applyFill="1" applyBorder="1" applyAlignment="1">
      <alignment horizontal="center" vertical="top" wrapText="1"/>
    </xf>
    <xf numFmtId="3" fontId="2" fillId="2" borderId="1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169" fontId="4" fillId="0" borderId="10" xfId="0" applyNumberFormat="1" applyFont="1" applyBorder="1" applyAlignment="1">
      <alignment horizontal="left" vertical="top" wrapText="1"/>
    </xf>
    <xf numFmtId="169" fontId="4" fillId="0" borderId="11" xfId="0" applyNumberFormat="1" applyFont="1" applyBorder="1" applyAlignment="1">
      <alignment horizontal="left" vertical="top" wrapText="1"/>
    </xf>
    <xf numFmtId="169" fontId="4" fillId="0" borderId="15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top" wrapText="1"/>
    </xf>
    <xf numFmtId="4" fontId="4" fillId="2" borderId="11" xfId="0" applyNumberFormat="1" applyFont="1" applyFill="1" applyBorder="1" applyAlignment="1">
      <alignment horizontal="center" vertical="top" wrapText="1"/>
    </xf>
    <xf numFmtId="4" fontId="4" fillId="2" borderId="15" xfId="0" applyNumberFormat="1" applyFont="1" applyFill="1" applyBorder="1" applyAlignment="1">
      <alignment horizontal="center" vertical="top" wrapText="1"/>
    </xf>
    <xf numFmtId="4" fontId="4" fillId="2" borderId="8" xfId="0" applyNumberFormat="1" applyFont="1" applyFill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center" vertical="top" wrapText="1"/>
    </xf>
    <xf numFmtId="4" fontId="4" fillId="2" borderId="9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73"/>
  <sheetViews>
    <sheetView view="pageBreakPreview" zoomScaleSheetLayoutView="100" workbookViewId="0" topLeftCell="A1">
      <pane ySplit="8" topLeftCell="BM9" activePane="bottomLeft" state="frozen"/>
      <selection pane="topLeft" activeCell="A1" sqref="A1"/>
      <selection pane="bottomLeft" activeCell="J2" sqref="J2"/>
    </sheetView>
  </sheetViews>
  <sheetFormatPr defaultColWidth="9.00390625" defaultRowHeight="12.75"/>
  <cols>
    <col min="1" max="1" width="5.00390625" style="52" customWidth="1"/>
    <col min="2" max="2" width="41.125" style="0" customWidth="1"/>
    <col min="3" max="3" width="10.75390625" style="0" customWidth="1"/>
    <col min="4" max="4" width="13.625" style="0" customWidth="1"/>
    <col min="5" max="5" width="10.875" style="0" customWidth="1"/>
    <col min="6" max="6" width="10.625" style="0" customWidth="1"/>
    <col min="7" max="7" width="13.375" style="29" bestFit="1" customWidth="1"/>
    <col min="8" max="8" width="10.125" style="0" bestFit="1" customWidth="1"/>
    <col min="9" max="9" width="8.375" style="0" customWidth="1"/>
    <col min="10" max="10" width="37.875" style="0" customWidth="1"/>
  </cols>
  <sheetData>
    <row r="1" spans="8:10" ht="12.75">
      <c r="H1" s="68"/>
      <c r="I1" s="69"/>
      <c r="J1" s="69" t="s">
        <v>150</v>
      </c>
    </row>
    <row r="2" spans="8:10" ht="12.75">
      <c r="H2" s="68"/>
      <c r="I2" s="69"/>
      <c r="J2" s="69" t="s">
        <v>161</v>
      </c>
    </row>
    <row r="3" spans="8:10" ht="12.75">
      <c r="H3" s="70"/>
      <c r="I3" s="150" t="s">
        <v>151</v>
      </c>
      <c r="J3" s="150"/>
    </row>
    <row r="4" spans="1:10" ht="24" customHeight="1">
      <c r="A4" s="151" t="s">
        <v>86</v>
      </c>
      <c r="B4" s="151"/>
      <c r="C4" s="151"/>
      <c r="D4" s="151"/>
      <c r="E4" s="151"/>
      <c r="F4" s="151"/>
      <c r="G4" s="151"/>
      <c r="H4" s="151"/>
      <c r="I4" s="151"/>
      <c r="J4" s="151"/>
    </row>
    <row r="5" ht="3.75" customHeight="1" hidden="1">
      <c r="A5" s="53"/>
    </row>
    <row r="6" spans="1:10" ht="93" customHeight="1">
      <c r="A6" s="5" t="s">
        <v>68</v>
      </c>
      <c r="B6" s="83" t="s">
        <v>67</v>
      </c>
      <c r="C6" s="83" t="s">
        <v>69</v>
      </c>
      <c r="D6" s="83" t="s">
        <v>104</v>
      </c>
      <c r="E6" s="83" t="s">
        <v>0</v>
      </c>
      <c r="F6" s="152" t="s">
        <v>106</v>
      </c>
      <c r="G6" s="153"/>
      <c r="H6" s="153"/>
      <c r="I6" s="154"/>
      <c r="J6" s="83" t="s">
        <v>70</v>
      </c>
    </row>
    <row r="7" spans="1:10" ht="15">
      <c r="A7" s="5"/>
      <c r="B7" s="83"/>
      <c r="C7" s="83"/>
      <c r="D7" s="83"/>
      <c r="E7" s="83"/>
      <c r="F7" s="5" t="s">
        <v>107</v>
      </c>
      <c r="G7" s="62" t="s">
        <v>108</v>
      </c>
      <c r="H7" s="5" t="s">
        <v>109</v>
      </c>
      <c r="I7" s="5" t="s">
        <v>110</v>
      </c>
      <c r="J7" s="83"/>
    </row>
    <row r="8" spans="1:10" s="4" customFormat="1" ht="14.25">
      <c r="A8" s="1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3">
        <v>7</v>
      </c>
      <c r="H8" s="6">
        <v>8</v>
      </c>
      <c r="I8" s="6">
        <v>9</v>
      </c>
      <c r="J8" s="6">
        <v>10</v>
      </c>
    </row>
    <row r="9" spans="1:10" ht="14.25" customHeight="1">
      <c r="A9" s="141" t="s">
        <v>1</v>
      </c>
      <c r="B9" s="142"/>
      <c r="C9" s="142"/>
      <c r="D9" s="161"/>
      <c r="E9" s="161"/>
      <c r="F9" s="161"/>
      <c r="G9" s="161"/>
      <c r="H9" s="161"/>
      <c r="I9" s="161"/>
      <c r="J9" s="162"/>
    </row>
    <row r="10" spans="1:10" ht="30.75" customHeight="1">
      <c r="A10" s="133" t="s">
        <v>2</v>
      </c>
      <c r="B10" s="135" t="s">
        <v>3</v>
      </c>
      <c r="C10" s="137" t="s">
        <v>149</v>
      </c>
      <c r="D10" s="101">
        <v>0</v>
      </c>
      <c r="E10" s="101" t="s">
        <v>4</v>
      </c>
      <c r="F10" s="101" t="s">
        <v>10</v>
      </c>
      <c r="G10" s="40" t="s">
        <v>10</v>
      </c>
      <c r="H10" s="101" t="s">
        <v>10</v>
      </c>
      <c r="I10" s="101" t="s">
        <v>10</v>
      </c>
      <c r="J10" s="7" t="s">
        <v>5</v>
      </c>
    </row>
    <row r="11" spans="1:10" ht="30" customHeight="1">
      <c r="A11" s="148"/>
      <c r="B11" s="149"/>
      <c r="C11" s="144"/>
      <c r="D11" s="79" t="s">
        <v>148</v>
      </c>
      <c r="E11" s="79" t="s">
        <v>122</v>
      </c>
      <c r="F11" s="79" t="s">
        <v>10</v>
      </c>
      <c r="G11" s="38" t="s">
        <v>10</v>
      </c>
      <c r="H11" s="79" t="s">
        <v>127</v>
      </c>
      <c r="I11" s="79" t="s">
        <v>126</v>
      </c>
      <c r="J11" s="9" t="s">
        <v>125</v>
      </c>
    </row>
    <row r="12" spans="1:13" ht="29.25" customHeight="1">
      <c r="A12" s="10" t="s">
        <v>6</v>
      </c>
      <c r="B12" s="2" t="s">
        <v>7</v>
      </c>
      <c r="C12" s="1" t="s">
        <v>120</v>
      </c>
      <c r="D12" s="23" t="s">
        <v>102</v>
      </c>
      <c r="E12" s="23" t="s">
        <v>123</v>
      </c>
      <c r="F12" s="23" t="s">
        <v>10</v>
      </c>
      <c r="G12" s="32" t="s">
        <v>10</v>
      </c>
      <c r="H12" s="23" t="s">
        <v>10</v>
      </c>
      <c r="I12" s="23" t="s">
        <v>124</v>
      </c>
      <c r="J12" s="8" t="s">
        <v>18</v>
      </c>
      <c r="M12" s="15"/>
    </row>
    <row r="13" spans="1:10" s="29" customFormat="1" ht="12" customHeight="1">
      <c r="A13" s="48"/>
      <c r="B13" s="86" t="s">
        <v>11</v>
      </c>
      <c r="C13" s="88"/>
      <c r="D13" s="40">
        <f>SUM(F13:I13)</f>
        <v>0</v>
      </c>
      <c r="E13" s="40" t="s">
        <v>9</v>
      </c>
      <c r="F13" s="40">
        <f>SUM(F10:F12)</f>
        <v>0</v>
      </c>
      <c r="G13" s="40">
        <f>SUM(G10:G12)</f>
        <v>0</v>
      </c>
      <c r="H13" s="41">
        <v>0</v>
      </c>
      <c r="I13" s="40">
        <v>0</v>
      </c>
      <c r="J13" s="42"/>
    </row>
    <row r="14" spans="1:10" s="29" customFormat="1" ht="15.75" customHeight="1">
      <c r="A14" s="49"/>
      <c r="B14" s="87"/>
      <c r="C14" s="56"/>
      <c r="D14" s="38">
        <f>H14+I14</f>
        <v>1796</v>
      </c>
      <c r="E14" s="38" t="s">
        <v>28</v>
      </c>
      <c r="F14" s="38">
        <f>SUM(F12:F13)</f>
        <v>0</v>
      </c>
      <c r="G14" s="38">
        <f>SUM(G12:G13)</f>
        <v>0</v>
      </c>
      <c r="H14" s="35">
        <v>526</v>
      </c>
      <c r="I14" s="38">
        <v>1270</v>
      </c>
      <c r="J14" s="33"/>
    </row>
    <row r="15" spans="1:10" ht="13.5" customHeight="1">
      <c r="A15" s="141" t="s">
        <v>12</v>
      </c>
      <c r="B15" s="142"/>
      <c r="C15" s="142"/>
      <c r="D15" s="142"/>
      <c r="E15" s="142"/>
      <c r="F15" s="142"/>
      <c r="G15" s="142"/>
      <c r="H15" s="142"/>
      <c r="I15" s="142"/>
      <c r="J15" s="143"/>
    </row>
    <row r="16" spans="1:10" ht="31.5" customHeight="1">
      <c r="A16" s="1" t="s">
        <v>83</v>
      </c>
      <c r="B16" s="2" t="s">
        <v>13</v>
      </c>
      <c r="C16" s="1" t="s">
        <v>88</v>
      </c>
      <c r="D16" s="21">
        <f>H16+I16</f>
        <v>4510</v>
      </c>
      <c r="E16" s="21" t="s">
        <v>28</v>
      </c>
      <c r="F16" s="21" t="s">
        <v>10</v>
      </c>
      <c r="G16" s="28" t="s">
        <v>10</v>
      </c>
      <c r="H16" s="21">
        <v>1010</v>
      </c>
      <c r="I16" s="21">
        <v>3500</v>
      </c>
      <c r="J16" s="2" t="s">
        <v>139</v>
      </c>
    </row>
    <row r="17" spans="1:10" ht="75.75" customHeight="1">
      <c r="A17" s="1" t="s">
        <v>15</v>
      </c>
      <c r="B17" s="2" t="s">
        <v>16</v>
      </c>
      <c r="C17" s="1" t="s">
        <v>14</v>
      </c>
      <c r="D17" s="1" t="s">
        <v>93</v>
      </c>
      <c r="E17" s="1" t="s">
        <v>10</v>
      </c>
      <c r="F17" s="1" t="s">
        <v>10</v>
      </c>
      <c r="G17" s="27" t="s">
        <v>10</v>
      </c>
      <c r="H17" s="1" t="s">
        <v>10</v>
      </c>
      <c r="I17" s="1" t="s">
        <v>10</v>
      </c>
      <c r="J17" s="2" t="s">
        <v>18</v>
      </c>
    </row>
    <row r="18" spans="1:10" ht="117" customHeight="1">
      <c r="A18" s="1" t="s">
        <v>19</v>
      </c>
      <c r="B18" s="71" t="s">
        <v>90</v>
      </c>
      <c r="C18" s="1" t="s">
        <v>14</v>
      </c>
      <c r="D18" s="1" t="s">
        <v>93</v>
      </c>
      <c r="E18" s="1" t="s">
        <v>10</v>
      </c>
      <c r="F18" s="1" t="s">
        <v>10</v>
      </c>
      <c r="G18" s="27" t="s">
        <v>10</v>
      </c>
      <c r="H18" s="1" t="s">
        <v>10</v>
      </c>
      <c r="I18" s="1" t="s">
        <v>10</v>
      </c>
      <c r="J18" s="2" t="s">
        <v>18</v>
      </c>
    </row>
    <row r="19" spans="1:10" ht="60" customHeight="1">
      <c r="A19" s="1" t="s">
        <v>99</v>
      </c>
      <c r="B19" s="90" t="s">
        <v>100</v>
      </c>
      <c r="C19" s="1" t="s">
        <v>88</v>
      </c>
      <c r="D19" s="1" t="s">
        <v>93</v>
      </c>
      <c r="E19" s="1" t="s">
        <v>10</v>
      </c>
      <c r="F19" s="1" t="s">
        <v>10</v>
      </c>
      <c r="G19" s="27" t="s">
        <v>10</v>
      </c>
      <c r="H19" s="1" t="s">
        <v>10</v>
      </c>
      <c r="I19" s="1" t="s">
        <v>10</v>
      </c>
      <c r="J19" s="2" t="s">
        <v>18</v>
      </c>
    </row>
    <row r="20" spans="1:10" ht="72" customHeight="1">
      <c r="A20" s="133" t="s">
        <v>21</v>
      </c>
      <c r="B20" s="135" t="s">
        <v>20</v>
      </c>
      <c r="C20" s="137" t="s">
        <v>14</v>
      </c>
      <c r="D20" s="145" t="s">
        <v>113</v>
      </c>
      <c r="E20" s="146"/>
      <c r="F20" s="146"/>
      <c r="G20" s="146"/>
      <c r="H20" s="146"/>
      <c r="I20" s="147"/>
      <c r="J20" s="67" t="s">
        <v>112</v>
      </c>
    </row>
    <row r="21" spans="1:10" ht="20.25" customHeight="1">
      <c r="A21" s="134"/>
      <c r="B21" s="136"/>
      <c r="C21" s="138"/>
      <c r="D21" s="97">
        <f>F21+G21+H21+I21</f>
        <v>4752.1</v>
      </c>
      <c r="E21" s="24" t="s">
        <v>9</v>
      </c>
      <c r="F21" s="98">
        <v>1982</v>
      </c>
      <c r="G21" s="92">
        <v>1010.1</v>
      </c>
      <c r="H21" s="24">
        <v>1000</v>
      </c>
      <c r="I21" s="22">
        <v>760</v>
      </c>
      <c r="J21" s="9"/>
    </row>
    <row r="22" spans="1:10" ht="92.25" customHeight="1">
      <c r="A22" s="108" t="s">
        <v>22</v>
      </c>
      <c r="B22" s="109" t="s">
        <v>158</v>
      </c>
      <c r="C22" s="5" t="s">
        <v>14</v>
      </c>
      <c r="D22" s="95" t="s">
        <v>152</v>
      </c>
      <c r="E22" s="110" t="s">
        <v>157</v>
      </c>
      <c r="F22" s="110" t="s">
        <v>153</v>
      </c>
      <c r="G22" s="111" t="s">
        <v>154</v>
      </c>
      <c r="H22" s="112" t="s">
        <v>155</v>
      </c>
      <c r="I22" s="110" t="s">
        <v>156</v>
      </c>
      <c r="J22" s="113" t="s">
        <v>159</v>
      </c>
    </row>
    <row r="23" spans="1:10" ht="30" customHeight="1">
      <c r="A23" s="1" t="s">
        <v>26</v>
      </c>
      <c r="B23" s="7" t="s">
        <v>23</v>
      </c>
      <c r="C23" s="13" t="s">
        <v>17</v>
      </c>
      <c r="D23" s="25" t="s">
        <v>24</v>
      </c>
      <c r="E23" s="25" t="s">
        <v>28</v>
      </c>
      <c r="F23" s="23" t="s">
        <v>25</v>
      </c>
      <c r="G23" s="41" t="s">
        <v>25</v>
      </c>
      <c r="H23" s="24" t="s">
        <v>10</v>
      </c>
      <c r="I23" s="21" t="s">
        <v>10</v>
      </c>
      <c r="J23" s="7" t="s">
        <v>160</v>
      </c>
    </row>
    <row r="24" spans="1:10" ht="43.5" customHeight="1">
      <c r="A24" s="54" t="s">
        <v>30</v>
      </c>
      <c r="B24" s="2" t="s">
        <v>27</v>
      </c>
      <c r="C24" s="14" t="s">
        <v>121</v>
      </c>
      <c r="D24" s="21">
        <f>F24+H24+I24</f>
        <v>410</v>
      </c>
      <c r="E24" s="21" t="s">
        <v>28</v>
      </c>
      <c r="F24" s="21">
        <v>120</v>
      </c>
      <c r="G24" s="28" t="s">
        <v>10</v>
      </c>
      <c r="H24" s="25">
        <v>120</v>
      </c>
      <c r="I24" s="25">
        <v>170</v>
      </c>
      <c r="J24" s="2" t="s">
        <v>134</v>
      </c>
    </row>
    <row r="25" spans="1:10" s="29" customFormat="1" ht="14.25" customHeight="1">
      <c r="A25" s="55"/>
      <c r="B25" s="30" t="s">
        <v>11</v>
      </c>
      <c r="C25" s="31" t="s">
        <v>77</v>
      </c>
      <c r="D25" s="117">
        <v>1664.6</v>
      </c>
      <c r="E25" s="118" t="s">
        <v>9</v>
      </c>
      <c r="F25" s="118">
        <v>0</v>
      </c>
      <c r="G25" s="119">
        <v>870</v>
      </c>
      <c r="H25" s="120">
        <v>214.6</v>
      </c>
      <c r="I25" s="121">
        <v>580</v>
      </c>
      <c r="J25" s="36"/>
    </row>
    <row r="26" spans="1:10" s="29" customFormat="1" ht="14.25">
      <c r="A26" s="56"/>
      <c r="B26" s="33"/>
      <c r="C26" s="34" t="s">
        <v>76</v>
      </c>
      <c r="D26" s="35">
        <f>F26+G26+H26+I26</f>
        <v>15920</v>
      </c>
      <c r="E26" s="35" t="s">
        <v>28</v>
      </c>
      <c r="F26" s="35">
        <f>F23+F24</f>
        <v>5620</v>
      </c>
      <c r="G26" s="38">
        <v>5500</v>
      </c>
      <c r="H26" s="38">
        <f>H24+H16</f>
        <v>1130</v>
      </c>
      <c r="I26" s="35">
        <f>I16+I24</f>
        <v>3670</v>
      </c>
      <c r="J26" s="39"/>
    </row>
    <row r="27" spans="1:10" ht="15" customHeight="1">
      <c r="A27" s="127" t="s">
        <v>29</v>
      </c>
      <c r="B27" s="128"/>
      <c r="C27" s="128"/>
      <c r="D27" s="128"/>
      <c r="E27" s="128"/>
      <c r="F27" s="128"/>
      <c r="G27" s="128"/>
      <c r="H27" s="128"/>
      <c r="I27" s="128"/>
      <c r="J27" s="129"/>
    </row>
    <row r="28" spans="1:10" ht="75" customHeight="1">
      <c r="A28" s="5" t="s">
        <v>31</v>
      </c>
      <c r="B28" s="19" t="s">
        <v>91</v>
      </c>
      <c r="C28" s="5" t="s">
        <v>14</v>
      </c>
      <c r="D28" s="112">
        <f>F28+G28+H28+I28</f>
        <v>857.5</v>
      </c>
      <c r="E28" s="110" t="s">
        <v>9</v>
      </c>
      <c r="F28" s="112">
        <v>569.1</v>
      </c>
      <c r="G28" s="111">
        <v>0</v>
      </c>
      <c r="H28" s="112">
        <v>48.4</v>
      </c>
      <c r="I28" s="110">
        <v>240</v>
      </c>
      <c r="J28" s="19" t="s">
        <v>146</v>
      </c>
    </row>
    <row r="29" spans="1:10" ht="91.5" customHeight="1">
      <c r="A29" s="10" t="s">
        <v>32</v>
      </c>
      <c r="B29" s="7" t="s">
        <v>92</v>
      </c>
      <c r="C29" s="10" t="s">
        <v>14</v>
      </c>
      <c r="D29" s="25">
        <f>F29+G29+H29+I29</f>
        <v>1758</v>
      </c>
      <c r="E29" s="25" t="s">
        <v>28</v>
      </c>
      <c r="F29" s="25">
        <v>100</v>
      </c>
      <c r="G29" s="41">
        <v>529</v>
      </c>
      <c r="H29" s="25">
        <v>529</v>
      </c>
      <c r="I29" s="25">
        <v>600</v>
      </c>
      <c r="J29" s="7" t="s">
        <v>133</v>
      </c>
    </row>
    <row r="30" spans="1:10" ht="58.5" customHeight="1">
      <c r="A30" s="1" t="s">
        <v>35</v>
      </c>
      <c r="B30" s="2" t="s">
        <v>85</v>
      </c>
      <c r="C30" s="1" t="s">
        <v>8</v>
      </c>
      <c r="D30" s="130" t="s">
        <v>105</v>
      </c>
      <c r="E30" s="131"/>
      <c r="F30" s="131"/>
      <c r="G30" s="131"/>
      <c r="H30" s="131"/>
      <c r="I30" s="132"/>
      <c r="J30" s="2" t="s">
        <v>84</v>
      </c>
    </row>
    <row r="31" spans="1:80" s="66" customFormat="1" ht="33" customHeight="1">
      <c r="A31" s="10" t="s">
        <v>39</v>
      </c>
      <c r="B31" s="135" t="s">
        <v>74</v>
      </c>
      <c r="C31" s="84" t="s">
        <v>33</v>
      </c>
      <c r="D31" s="155" t="s">
        <v>105</v>
      </c>
      <c r="E31" s="156"/>
      <c r="F31" s="156"/>
      <c r="G31" s="156"/>
      <c r="H31" s="156"/>
      <c r="I31" s="157"/>
      <c r="J31" s="42" t="s">
        <v>34</v>
      </c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81"/>
    </row>
    <row r="32" spans="1:80" s="15" customFormat="1" ht="27" customHeight="1">
      <c r="A32" s="12"/>
      <c r="B32" s="149"/>
      <c r="C32" s="85"/>
      <c r="D32" s="158"/>
      <c r="E32" s="159"/>
      <c r="F32" s="159"/>
      <c r="G32" s="159"/>
      <c r="H32" s="159"/>
      <c r="I32" s="160"/>
      <c r="J32" s="33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82"/>
    </row>
    <row r="33" spans="1:80" s="15" customFormat="1" ht="37.5" customHeight="1">
      <c r="A33" s="1" t="s">
        <v>41</v>
      </c>
      <c r="B33" s="2" t="s">
        <v>36</v>
      </c>
      <c r="C33" s="1" t="s">
        <v>37</v>
      </c>
      <c r="D33" s="24">
        <f>F33+G33</f>
        <v>6037</v>
      </c>
      <c r="E33" s="24" t="s">
        <v>28</v>
      </c>
      <c r="F33" s="24">
        <v>4500</v>
      </c>
      <c r="G33" s="35">
        <v>1537</v>
      </c>
      <c r="H33" s="24" t="s">
        <v>10</v>
      </c>
      <c r="I33" s="24" t="s">
        <v>10</v>
      </c>
      <c r="J33" s="2" t="s">
        <v>38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82"/>
    </row>
    <row r="34" spans="1:10" ht="36.75" customHeight="1">
      <c r="A34" s="1" t="s">
        <v>82</v>
      </c>
      <c r="B34" s="2" t="s">
        <v>72</v>
      </c>
      <c r="C34" s="1" t="s">
        <v>95</v>
      </c>
      <c r="D34" s="21">
        <f>H34</f>
        <v>460</v>
      </c>
      <c r="E34" s="21" t="s">
        <v>28</v>
      </c>
      <c r="F34" s="21" t="s">
        <v>10</v>
      </c>
      <c r="G34" s="28">
        <v>0</v>
      </c>
      <c r="H34" s="21">
        <v>460</v>
      </c>
      <c r="I34" s="21" t="s">
        <v>10</v>
      </c>
      <c r="J34" s="2" t="s">
        <v>40</v>
      </c>
    </row>
    <row r="35" spans="1:10" ht="43.5" customHeight="1">
      <c r="A35" s="1" t="s">
        <v>44</v>
      </c>
      <c r="B35" s="2" t="s">
        <v>42</v>
      </c>
      <c r="C35" s="1" t="s">
        <v>14</v>
      </c>
      <c r="D35" s="21">
        <f>F35+G35+H35+I35</f>
        <v>1702</v>
      </c>
      <c r="E35" s="21" t="s">
        <v>28</v>
      </c>
      <c r="F35" s="21">
        <v>550</v>
      </c>
      <c r="G35" s="28">
        <v>384</v>
      </c>
      <c r="H35" s="21">
        <v>384</v>
      </c>
      <c r="I35" s="21">
        <v>384</v>
      </c>
      <c r="J35" s="2" t="s">
        <v>43</v>
      </c>
    </row>
    <row r="36" spans="1:10" ht="43.5" customHeight="1">
      <c r="A36" s="1" t="s">
        <v>45</v>
      </c>
      <c r="B36" s="2" t="s">
        <v>119</v>
      </c>
      <c r="C36" s="1" t="s">
        <v>147</v>
      </c>
      <c r="D36" s="21">
        <f>H36+I36</f>
        <v>2200</v>
      </c>
      <c r="E36" s="21" t="s">
        <v>28</v>
      </c>
      <c r="F36" s="21" t="s">
        <v>10</v>
      </c>
      <c r="G36" s="28" t="s">
        <v>10</v>
      </c>
      <c r="H36" s="21">
        <v>1300</v>
      </c>
      <c r="I36" s="21">
        <v>900</v>
      </c>
      <c r="J36" s="2" t="s">
        <v>118</v>
      </c>
    </row>
    <row r="37" spans="1:10" ht="31.5" customHeight="1">
      <c r="A37" s="1" t="s">
        <v>48</v>
      </c>
      <c r="B37" s="2" t="s">
        <v>103</v>
      </c>
      <c r="C37" s="1" t="s">
        <v>95</v>
      </c>
      <c r="D37" s="21">
        <f>H37</f>
        <v>168</v>
      </c>
      <c r="E37" s="21" t="s">
        <v>28</v>
      </c>
      <c r="F37" s="21" t="s">
        <v>10</v>
      </c>
      <c r="G37" s="28" t="s">
        <v>10</v>
      </c>
      <c r="H37" s="21">
        <v>168</v>
      </c>
      <c r="I37" s="21" t="s">
        <v>10</v>
      </c>
      <c r="J37" s="2" t="s">
        <v>138</v>
      </c>
    </row>
    <row r="38" spans="1:10" ht="36.75" customHeight="1">
      <c r="A38" s="1" t="s">
        <v>50</v>
      </c>
      <c r="B38" s="2" t="s">
        <v>71</v>
      </c>
      <c r="C38" s="1" t="s">
        <v>14</v>
      </c>
      <c r="D38" s="75">
        <f>F38+G38+H38</f>
        <v>2200.5</v>
      </c>
      <c r="E38" s="21" t="s">
        <v>28</v>
      </c>
      <c r="F38" s="21">
        <v>625</v>
      </c>
      <c r="G38" s="28">
        <v>671</v>
      </c>
      <c r="H38" s="75">
        <v>904.5</v>
      </c>
      <c r="I38" s="21" t="s">
        <v>10</v>
      </c>
      <c r="J38" s="2" t="s">
        <v>137</v>
      </c>
    </row>
    <row r="39" spans="1:10" ht="33.75" customHeight="1">
      <c r="A39" s="1" t="s">
        <v>51</v>
      </c>
      <c r="B39" s="7" t="s">
        <v>97</v>
      </c>
      <c r="C39" s="10" t="s">
        <v>98</v>
      </c>
      <c r="D39" s="78">
        <f>G39</f>
        <v>949.6</v>
      </c>
      <c r="E39" s="25" t="s">
        <v>28</v>
      </c>
      <c r="F39" s="25" t="s">
        <v>10</v>
      </c>
      <c r="G39" s="77">
        <v>949.6</v>
      </c>
      <c r="H39" s="25" t="s">
        <v>10</v>
      </c>
      <c r="I39" s="25" t="s">
        <v>10</v>
      </c>
      <c r="J39" s="2" t="s">
        <v>136</v>
      </c>
    </row>
    <row r="40" spans="1:10" ht="43.5" customHeight="1">
      <c r="A40" s="1" t="s">
        <v>54</v>
      </c>
      <c r="B40" s="7" t="s">
        <v>46</v>
      </c>
      <c r="C40" s="10" t="s">
        <v>47</v>
      </c>
      <c r="D40" s="25">
        <f>G40+H40</f>
        <v>23038</v>
      </c>
      <c r="E40" s="25" t="s">
        <v>28</v>
      </c>
      <c r="F40" s="25" t="s">
        <v>10</v>
      </c>
      <c r="G40" s="41">
        <v>17038</v>
      </c>
      <c r="H40" s="25">
        <v>6000</v>
      </c>
      <c r="I40" s="25" t="s">
        <v>10</v>
      </c>
      <c r="J40" s="7" t="s">
        <v>40</v>
      </c>
    </row>
    <row r="41" spans="1:10" ht="59.25" customHeight="1">
      <c r="A41" s="1" t="s">
        <v>57</v>
      </c>
      <c r="B41" s="2" t="s">
        <v>117</v>
      </c>
      <c r="C41" s="1" t="s">
        <v>121</v>
      </c>
      <c r="D41" s="25">
        <f>F41+H41</f>
        <v>900</v>
      </c>
      <c r="E41" s="25" t="s">
        <v>28</v>
      </c>
      <c r="F41" s="25">
        <v>600</v>
      </c>
      <c r="G41" s="41" t="s">
        <v>10</v>
      </c>
      <c r="H41" s="25">
        <v>300</v>
      </c>
      <c r="I41" s="25" t="s">
        <v>10</v>
      </c>
      <c r="J41" s="7" t="s">
        <v>135</v>
      </c>
    </row>
    <row r="42" spans="1:10" ht="47.25" customHeight="1">
      <c r="A42" s="10" t="s">
        <v>58</v>
      </c>
      <c r="B42" s="7" t="s">
        <v>128</v>
      </c>
      <c r="C42" s="10" t="s">
        <v>120</v>
      </c>
      <c r="D42" s="101">
        <f>I42</f>
        <v>300</v>
      </c>
      <c r="E42" s="25" t="s">
        <v>28</v>
      </c>
      <c r="F42" s="25" t="s">
        <v>10</v>
      </c>
      <c r="G42" s="41" t="s">
        <v>10</v>
      </c>
      <c r="H42" s="25" t="s">
        <v>10</v>
      </c>
      <c r="I42" s="25">
        <v>300</v>
      </c>
      <c r="J42" s="7"/>
    </row>
    <row r="43" spans="1:10" s="29" customFormat="1" ht="19.5" customHeight="1">
      <c r="A43" s="133"/>
      <c r="B43" s="7" t="s">
        <v>11</v>
      </c>
      <c r="C43" s="133" t="s">
        <v>14</v>
      </c>
      <c r="D43" s="120">
        <f>SUM(F43:I43)</f>
        <v>857.5</v>
      </c>
      <c r="E43" s="121" t="s">
        <v>9</v>
      </c>
      <c r="F43" s="122">
        <f>F28</f>
        <v>569.1</v>
      </c>
      <c r="G43" s="121">
        <f>G28</f>
        <v>0</v>
      </c>
      <c r="H43" s="122">
        <f>H28</f>
        <v>48.4</v>
      </c>
      <c r="I43" s="121">
        <f>I28</f>
        <v>240</v>
      </c>
      <c r="J43" s="42"/>
    </row>
    <row r="44" spans="1:94" s="29" customFormat="1" ht="18" customHeight="1">
      <c r="A44" s="148"/>
      <c r="B44" s="9"/>
      <c r="C44" s="148"/>
      <c r="D44" s="91">
        <f>F44+G44+H44+I44</f>
        <v>39713.1</v>
      </c>
      <c r="E44" s="35" t="s">
        <v>28</v>
      </c>
      <c r="F44" s="35">
        <f>F41+F38+F35+F33+F29</f>
        <v>6375</v>
      </c>
      <c r="G44" s="80">
        <f>G40+G39+G38+G35+G34+G33+G29</f>
        <v>21108.6</v>
      </c>
      <c r="H44" s="80">
        <f>H40+H38+H37+H35+H34+H29+H41+H36</f>
        <v>10045.5</v>
      </c>
      <c r="I44" s="35">
        <f>I36+I35+I29+I42</f>
        <v>2184</v>
      </c>
      <c r="J44" s="33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</row>
    <row r="45" spans="1:11" ht="14.25" customHeight="1">
      <c r="A45" s="127" t="s">
        <v>49</v>
      </c>
      <c r="B45" s="128"/>
      <c r="C45" s="128"/>
      <c r="D45" s="128"/>
      <c r="E45" s="128"/>
      <c r="F45" s="128"/>
      <c r="G45" s="128"/>
      <c r="H45" s="128"/>
      <c r="I45" s="128"/>
      <c r="J45" s="129"/>
      <c r="K45" s="72"/>
    </row>
    <row r="46" spans="1:10" ht="48" customHeight="1">
      <c r="A46" s="10" t="s">
        <v>61</v>
      </c>
      <c r="B46" s="7" t="s">
        <v>87</v>
      </c>
      <c r="C46" s="1" t="s">
        <v>88</v>
      </c>
      <c r="D46" s="1" t="s">
        <v>93</v>
      </c>
      <c r="E46" s="14" t="s">
        <v>10</v>
      </c>
      <c r="F46" s="1" t="s">
        <v>10</v>
      </c>
      <c r="G46" s="64" t="s">
        <v>10</v>
      </c>
      <c r="H46" s="1" t="s">
        <v>10</v>
      </c>
      <c r="I46" s="58" t="s">
        <v>10</v>
      </c>
      <c r="J46" s="2" t="s">
        <v>18</v>
      </c>
    </row>
    <row r="47" spans="1:10" ht="73.5" customHeight="1">
      <c r="A47" s="10" t="s">
        <v>62</v>
      </c>
      <c r="B47" s="7" t="s">
        <v>52</v>
      </c>
      <c r="C47" s="11" t="s">
        <v>14</v>
      </c>
      <c r="D47" s="145" t="s">
        <v>114</v>
      </c>
      <c r="E47" s="146"/>
      <c r="F47" s="146"/>
      <c r="G47" s="146"/>
      <c r="H47" s="146"/>
      <c r="I47" s="146"/>
      <c r="J47" s="8" t="s">
        <v>111</v>
      </c>
    </row>
    <row r="48" spans="1:10" ht="20.25" customHeight="1">
      <c r="A48" s="11"/>
      <c r="B48" s="8"/>
      <c r="C48" s="11"/>
      <c r="D48" s="92">
        <f>F48+G48+H48+I48</f>
        <v>31155.1</v>
      </c>
      <c r="E48" s="12" t="s">
        <v>9</v>
      </c>
      <c r="F48" s="24">
        <v>13112</v>
      </c>
      <c r="G48" s="80">
        <v>8143.1</v>
      </c>
      <c r="H48" s="24">
        <v>4800</v>
      </c>
      <c r="I48" s="79">
        <v>5100</v>
      </c>
      <c r="J48" s="9"/>
    </row>
    <row r="49" spans="1:10" ht="20.25" customHeight="1">
      <c r="A49" s="11"/>
      <c r="B49" s="8"/>
      <c r="C49" s="11"/>
      <c r="D49" s="95">
        <v>1000</v>
      </c>
      <c r="E49" s="114" t="s">
        <v>9</v>
      </c>
      <c r="F49" s="94">
        <v>0</v>
      </c>
      <c r="G49" s="115">
        <v>0</v>
      </c>
      <c r="H49" s="94">
        <v>0</v>
      </c>
      <c r="I49" s="116">
        <v>1000</v>
      </c>
      <c r="J49" s="8"/>
    </row>
    <row r="50" spans="1:10" ht="20.25" customHeight="1">
      <c r="A50" s="11"/>
      <c r="B50" s="8"/>
      <c r="C50" s="11"/>
      <c r="D50" s="11">
        <f>F50+G50+H50+I50</f>
        <v>1264</v>
      </c>
      <c r="E50" s="13" t="s">
        <v>28</v>
      </c>
      <c r="F50" s="11">
        <v>460</v>
      </c>
      <c r="G50" s="31">
        <f>G52+G53+G56</f>
        <v>104</v>
      </c>
      <c r="H50" s="11">
        <v>560</v>
      </c>
      <c r="I50" s="13">
        <v>140</v>
      </c>
      <c r="J50" s="8"/>
    </row>
    <row r="51" spans="1:10" ht="14.25">
      <c r="A51" s="11"/>
      <c r="B51" s="8"/>
      <c r="C51" s="11"/>
      <c r="D51" s="16"/>
      <c r="E51" s="17"/>
      <c r="F51" s="11" t="s">
        <v>53</v>
      </c>
      <c r="G51" s="31"/>
      <c r="H51" s="11"/>
      <c r="I51" s="13"/>
      <c r="J51" s="8"/>
    </row>
    <row r="52" spans="1:10" ht="14.25">
      <c r="A52" s="11"/>
      <c r="B52" s="8"/>
      <c r="C52" s="11"/>
      <c r="D52" s="16"/>
      <c r="E52" s="17"/>
      <c r="F52" s="11">
        <v>40</v>
      </c>
      <c r="G52" s="31">
        <v>35</v>
      </c>
      <c r="H52" s="11">
        <v>40</v>
      </c>
      <c r="I52" s="13">
        <v>70</v>
      </c>
      <c r="J52" s="8" t="s">
        <v>129</v>
      </c>
    </row>
    <row r="53" spans="1:10" ht="15.75" customHeight="1">
      <c r="A53" s="11"/>
      <c r="B53" s="8"/>
      <c r="C53" s="11"/>
      <c r="D53" s="16"/>
      <c r="E53" s="17"/>
      <c r="F53" s="11">
        <v>20</v>
      </c>
      <c r="G53" s="31">
        <v>20</v>
      </c>
      <c r="H53" s="11">
        <v>20</v>
      </c>
      <c r="I53" s="13">
        <v>20</v>
      </c>
      <c r="J53" s="8" t="s">
        <v>130</v>
      </c>
    </row>
    <row r="54" spans="1:10" ht="15.75" customHeight="1">
      <c r="A54" s="11"/>
      <c r="B54" s="8"/>
      <c r="C54" s="11"/>
      <c r="D54" s="16"/>
      <c r="E54" s="17"/>
      <c r="F54" s="11" t="s">
        <v>10</v>
      </c>
      <c r="G54" s="31" t="s">
        <v>10</v>
      </c>
      <c r="H54" s="11">
        <v>500</v>
      </c>
      <c r="I54" s="13" t="s">
        <v>10</v>
      </c>
      <c r="J54" s="8" t="s">
        <v>118</v>
      </c>
    </row>
    <row r="55" spans="1:10" ht="16.5" customHeight="1">
      <c r="A55" s="11"/>
      <c r="B55" s="8"/>
      <c r="C55" s="11"/>
      <c r="D55" s="16"/>
      <c r="E55" s="17"/>
      <c r="F55" s="11">
        <v>400</v>
      </c>
      <c r="G55" s="37" t="s">
        <v>10</v>
      </c>
      <c r="H55" s="23" t="s">
        <v>10</v>
      </c>
      <c r="I55" s="22" t="s">
        <v>10</v>
      </c>
      <c r="J55" s="8" t="s">
        <v>131</v>
      </c>
    </row>
    <row r="56" spans="1:10" ht="18.75" customHeight="1">
      <c r="A56" s="11"/>
      <c r="B56" s="8"/>
      <c r="C56" s="11"/>
      <c r="D56" s="16"/>
      <c r="E56" s="17"/>
      <c r="F56" s="11" t="s">
        <v>10</v>
      </c>
      <c r="G56" s="31">
        <v>49</v>
      </c>
      <c r="H56" s="11" t="s">
        <v>10</v>
      </c>
      <c r="I56" s="13">
        <v>50</v>
      </c>
      <c r="J56" s="8" t="s">
        <v>132</v>
      </c>
    </row>
    <row r="57" spans="1:10" ht="30.75" customHeight="1">
      <c r="A57" s="1" t="s">
        <v>63</v>
      </c>
      <c r="B57" s="2" t="s">
        <v>55</v>
      </c>
      <c r="C57" s="1" t="s">
        <v>14</v>
      </c>
      <c r="D57" s="21">
        <f>F57+G57+H57+I57</f>
        <v>50</v>
      </c>
      <c r="E57" s="21" t="s">
        <v>9</v>
      </c>
      <c r="F57" s="21">
        <v>50</v>
      </c>
      <c r="G57" s="28">
        <v>0</v>
      </c>
      <c r="H57" s="21">
        <v>0</v>
      </c>
      <c r="I57" s="21">
        <v>0</v>
      </c>
      <c r="J57" s="2" t="s">
        <v>56</v>
      </c>
    </row>
    <row r="58" spans="1:10" ht="34.5" customHeight="1">
      <c r="A58" s="10" t="s">
        <v>75</v>
      </c>
      <c r="B58" s="7" t="s">
        <v>59</v>
      </c>
      <c r="C58" s="10" t="s">
        <v>14</v>
      </c>
      <c r="D58" s="78">
        <f>F58+G58</f>
        <v>198.2</v>
      </c>
      <c r="E58" s="25" t="s">
        <v>9</v>
      </c>
      <c r="F58" s="25">
        <v>0</v>
      </c>
      <c r="G58" s="77">
        <v>198.2</v>
      </c>
      <c r="H58" s="25" t="s">
        <v>10</v>
      </c>
      <c r="I58" s="25" t="s">
        <v>10</v>
      </c>
      <c r="J58" s="7" t="s">
        <v>5</v>
      </c>
    </row>
    <row r="59" spans="1:10" s="45" customFormat="1" ht="15.75" customHeight="1">
      <c r="A59" s="48"/>
      <c r="B59" s="44" t="s">
        <v>11</v>
      </c>
      <c r="C59" s="10" t="s">
        <v>142</v>
      </c>
      <c r="D59" s="123">
        <v>1248.2</v>
      </c>
      <c r="E59" s="121" t="s">
        <v>9</v>
      </c>
      <c r="F59" s="124">
        <f>F47+F57+F58</f>
        <v>50</v>
      </c>
      <c r="G59" s="122">
        <v>198.2</v>
      </c>
      <c r="H59" s="124">
        <v>0</v>
      </c>
      <c r="I59" s="121">
        <v>1000</v>
      </c>
      <c r="J59" s="42"/>
    </row>
    <row r="60" spans="1:10" s="59" customFormat="1" ht="18.75" customHeight="1">
      <c r="A60" s="49"/>
      <c r="B60" s="46"/>
      <c r="C60" s="12" t="s">
        <v>76</v>
      </c>
      <c r="D60" s="47">
        <f>SUM(F60:I60)</f>
        <v>1264</v>
      </c>
      <c r="E60" s="35" t="s">
        <v>28</v>
      </c>
      <c r="F60" s="47">
        <v>460</v>
      </c>
      <c r="G60" s="35">
        <f>G50</f>
        <v>104</v>
      </c>
      <c r="H60" s="47">
        <f>H50</f>
        <v>560</v>
      </c>
      <c r="I60" s="35">
        <f>I50</f>
        <v>140</v>
      </c>
      <c r="J60" s="33"/>
    </row>
    <row r="61" spans="1:10" s="60" customFormat="1" ht="2.25" customHeight="1" hidden="1">
      <c r="A61" s="13"/>
      <c r="B61" s="18"/>
      <c r="C61" s="13"/>
      <c r="D61" s="17"/>
      <c r="E61" s="17"/>
      <c r="F61" s="17"/>
      <c r="G61" s="65"/>
      <c r="H61" s="17"/>
      <c r="I61" s="17"/>
      <c r="J61" s="18"/>
    </row>
    <row r="62" spans="1:10" ht="13.5" customHeight="1">
      <c r="A62" s="127" t="s">
        <v>60</v>
      </c>
      <c r="B62" s="128"/>
      <c r="C62" s="128"/>
      <c r="D62" s="128"/>
      <c r="E62" s="128"/>
      <c r="F62" s="128"/>
      <c r="G62" s="128"/>
      <c r="H62" s="128"/>
      <c r="I62" s="128"/>
      <c r="J62" s="129"/>
    </row>
    <row r="63" spans="1:10" ht="47.25" customHeight="1">
      <c r="A63" s="1" t="s">
        <v>89</v>
      </c>
      <c r="B63" s="2" t="s">
        <v>141</v>
      </c>
      <c r="C63" s="1" t="s">
        <v>120</v>
      </c>
      <c r="D63" s="21" t="s">
        <v>140</v>
      </c>
      <c r="E63" s="21" t="s">
        <v>9</v>
      </c>
      <c r="F63" s="21" t="s">
        <v>10</v>
      </c>
      <c r="G63" s="28" t="s">
        <v>10</v>
      </c>
      <c r="H63" s="21" t="s">
        <v>10</v>
      </c>
      <c r="I63" s="100" t="s">
        <v>10</v>
      </c>
      <c r="J63" s="2" t="s">
        <v>143</v>
      </c>
    </row>
    <row r="64" spans="1:10" ht="115.5" customHeight="1">
      <c r="A64" s="1" t="s">
        <v>96</v>
      </c>
      <c r="B64" s="2" t="s">
        <v>94</v>
      </c>
      <c r="C64" s="1" t="s">
        <v>14</v>
      </c>
      <c r="D64" s="75">
        <f>F64+G64+H64+I64</f>
        <v>49.7</v>
      </c>
      <c r="E64" s="21" t="s">
        <v>9</v>
      </c>
      <c r="F64" s="75">
        <v>49.7</v>
      </c>
      <c r="G64" s="28">
        <v>0</v>
      </c>
      <c r="H64" s="21">
        <v>0</v>
      </c>
      <c r="I64" s="21">
        <v>0</v>
      </c>
      <c r="J64" s="2" t="s">
        <v>145</v>
      </c>
    </row>
    <row r="65" spans="1:10" ht="73.5" customHeight="1">
      <c r="A65" s="1" t="s">
        <v>101</v>
      </c>
      <c r="B65" s="9" t="s">
        <v>64</v>
      </c>
      <c r="C65" s="12" t="s">
        <v>14</v>
      </c>
      <c r="D65" s="92">
        <f>F65+G65+H65+I65</f>
        <v>52.9</v>
      </c>
      <c r="E65" s="24" t="s">
        <v>9</v>
      </c>
      <c r="F65" s="24">
        <v>50</v>
      </c>
      <c r="G65" s="80">
        <v>2.9</v>
      </c>
      <c r="H65" s="24">
        <v>0</v>
      </c>
      <c r="I65" s="24">
        <v>0</v>
      </c>
      <c r="J65" s="9" t="s">
        <v>144</v>
      </c>
    </row>
    <row r="66" spans="1:10" s="29" customFormat="1" ht="18.75" customHeight="1">
      <c r="A66" s="48"/>
      <c r="B66" s="43" t="s">
        <v>11</v>
      </c>
      <c r="C66" s="139" t="s">
        <v>14</v>
      </c>
      <c r="D66" s="76">
        <f>SUM(F66:I66)</f>
        <v>102.60000000000001</v>
      </c>
      <c r="E66" s="41" t="s">
        <v>73</v>
      </c>
      <c r="F66" s="76">
        <f>F64+F65</f>
        <v>99.7</v>
      </c>
      <c r="G66" s="77">
        <f>G64+G65</f>
        <v>2.9</v>
      </c>
      <c r="H66" s="37">
        <v>0</v>
      </c>
      <c r="I66" s="41">
        <f>I65+I64</f>
        <v>0</v>
      </c>
      <c r="J66" s="42"/>
    </row>
    <row r="67" spans="1:10" s="29" customFormat="1" ht="14.25" customHeight="1">
      <c r="A67" s="49"/>
      <c r="B67" s="33"/>
      <c r="C67" s="140"/>
      <c r="D67" s="35" t="s">
        <v>10</v>
      </c>
      <c r="E67" s="35" t="s">
        <v>28</v>
      </c>
      <c r="F67" s="35" t="s">
        <v>10</v>
      </c>
      <c r="G67" s="35" t="s">
        <v>10</v>
      </c>
      <c r="H67" s="35" t="s">
        <v>10</v>
      </c>
      <c r="I67" s="35" t="s">
        <v>10</v>
      </c>
      <c r="J67" s="33"/>
    </row>
    <row r="68" spans="1:10" ht="19.5" customHeight="1">
      <c r="A68" s="11"/>
      <c r="B68" s="20" t="s">
        <v>65</v>
      </c>
      <c r="C68" s="125" t="s">
        <v>115</v>
      </c>
      <c r="D68" s="93">
        <f>F68+G68+H68+I68</f>
        <v>3872.8999999999996</v>
      </c>
      <c r="E68" s="96" t="s">
        <v>9</v>
      </c>
      <c r="F68" s="95">
        <v>718.8</v>
      </c>
      <c r="G68" s="95">
        <v>1071.1</v>
      </c>
      <c r="H68" s="94">
        <f>H25+H43</f>
        <v>263</v>
      </c>
      <c r="I68" s="94">
        <f>I66+I59+I43+I25+I13</f>
        <v>1820</v>
      </c>
      <c r="J68" s="26"/>
    </row>
    <row r="69" spans="1:10" ht="22.5" customHeight="1">
      <c r="A69" s="11"/>
      <c r="B69" s="20"/>
      <c r="C69" s="126"/>
      <c r="D69" s="106">
        <f>SUM(F69:I69)</f>
        <v>58693.1</v>
      </c>
      <c r="E69" s="107" t="s">
        <v>28</v>
      </c>
      <c r="F69" s="107">
        <f>F26+F44+F60</f>
        <v>12455</v>
      </c>
      <c r="G69" s="89">
        <f>G26+G44+G60</f>
        <v>26712.6</v>
      </c>
      <c r="H69" s="106">
        <f>H14+H44+H60+H26</f>
        <v>12261.5</v>
      </c>
      <c r="I69" s="107">
        <f>I60+I44+I26+I14</f>
        <v>7264</v>
      </c>
      <c r="J69" s="8"/>
    </row>
    <row r="70" spans="1:10" ht="24" customHeight="1">
      <c r="A70" s="1"/>
      <c r="B70" s="19" t="s">
        <v>66</v>
      </c>
      <c r="C70" s="5"/>
      <c r="D70" s="102">
        <f>D69+D68</f>
        <v>62566</v>
      </c>
      <c r="E70" s="103"/>
      <c r="F70" s="104">
        <f>F69+F68</f>
        <v>13173.8</v>
      </c>
      <c r="G70" s="105">
        <f>G69+G68</f>
        <v>27783.699999999997</v>
      </c>
      <c r="H70" s="104">
        <f>H69+H68</f>
        <v>12524.5</v>
      </c>
      <c r="I70" s="103">
        <f>I69+I68</f>
        <v>9084</v>
      </c>
      <c r="J70" s="2"/>
    </row>
    <row r="71" spans="1:10" ht="159" customHeight="1">
      <c r="A71" s="1"/>
      <c r="B71" s="99" t="s">
        <v>116</v>
      </c>
      <c r="C71" s="5"/>
      <c r="D71" s="75">
        <f>SUM(F71:I71)</f>
        <v>35907.2</v>
      </c>
      <c r="E71" s="21" t="s">
        <v>9</v>
      </c>
      <c r="F71" s="75">
        <v>15094</v>
      </c>
      <c r="G71" s="77">
        <v>9153.2</v>
      </c>
      <c r="H71" s="21">
        <v>5800</v>
      </c>
      <c r="I71" s="21">
        <v>5860</v>
      </c>
      <c r="J71" s="2"/>
    </row>
    <row r="72" spans="1:10" ht="19.5" customHeight="1">
      <c r="A72" s="57" t="s">
        <v>78</v>
      </c>
      <c r="B72" s="50" t="s">
        <v>79</v>
      </c>
      <c r="C72" s="3"/>
      <c r="D72" s="61"/>
      <c r="E72" s="3"/>
      <c r="F72" s="3"/>
      <c r="G72" s="74"/>
      <c r="H72" s="3"/>
      <c r="I72" s="3"/>
      <c r="J72" s="3"/>
    </row>
    <row r="73" spans="1:7" ht="15">
      <c r="A73" s="57" t="s">
        <v>80</v>
      </c>
      <c r="B73" s="51" t="s">
        <v>81</v>
      </c>
      <c r="G73" s="73"/>
    </row>
  </sheetData>
  <mergeCells count="23">
    <mergeCell ref="I3:J3"/>
    <mergeCell ref="A4:J4"/>
    <mergeCell ref="F6:I6"/>
    <mergeCell ref="A62:J62"/>
    <mergeCell ref="B31:B32"/>
    <mergeCell ref="D31:I32"/>
    <mergeCell ref="A45:J45"/>
    <mergeCell ref="A43:A44"/>
    <mergeCell ref="C43:C44"/>
    <mergeCell ref="A9:J9"/>
    <mergeCell ref="A15:J15"/>
    <mergeCell ref="C10:C11"/>
    <mergeCell ref="D47:I47"/>
    <mergeCell ref="D20:I20"/>
    <mergeCell ref="A10:A11"/>
    <mergeCell ref="B10:B11"/>
    <mergeCell ref="C68:C69"/>
    <mergeCell ref="A27:J27"/>
    <mergeCell ref="D30:I30"/>
    <mergeCell ref="A20:A21"/>
    <mergeCell ref="B20:B21"/>
    <mergeCell ref="C20:C21"/>
    <mergeCell ref="C66:C67"/>
  </mergeCells>
  <printOptions/>
  <pageMargins left="0.51" right="0.39" top="0.57" bottom="0.39" header="0.75" footer="0.77"/>
  <pageSetup horizontalDpi="600" verticalDpi="600" orientation="landscape" paperSize="9" scale="80" r:id="rId1"/>
  <rowBreaks count="4" manualBreakCount="4">
    <brk id="19" max="9" man="1"/>
    <brk id="30" max="255" man="1"/>
    <brk id="44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г.Долгопрудный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2011-06-22T12:34:12Z</cp:lastPrinted>
  <dcterms:created xsi:type="dcterms:W3CDTF">2008-06-10T11:51:23Z</dcterms:created>
  <dcterms:modified xsi:type="dcterms:W3CDTF">2011-06-27T15:13:21Z</dcterms:modified>
  <cp:category/>
  <cp:version/>
  <cp:contentType/>
  <cp:contentStatus/>
</cp:coreProperties>
</file>