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<sst xmlns="http://schemas.openxmlformats.org/spreadsheetml/2006/main" count="232" uniqueCount="214">
  <si>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</si>
  <si>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</si>
  <si>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</si>
  <si>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</si>
  <si>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</si>
  <si>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</si>
  <si>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</si>
  <si>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</si>
  <si>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</si>
  <si>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</si>
  <si>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</si>
  <si>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</si>
  <si>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</si>
  <si>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</si>
  <si>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</si>
  <si>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</si>
  <si>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</si>
  <si>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</si>
  <si>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</si>
  <si>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</si>
  <si>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</si>
  <si>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</si>
  <si>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</si>
  <si>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</si>
  <si>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</si>
  <si>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</si>
  <si>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</si>
  <si>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</si>
  <si>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</si>
  <si>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</si>
  <si>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</si>
  <si>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</si>
  <si>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</si>
  <si>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</si>
  <si>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</si>
  <si>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</si>
  <si>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</si>
  <si>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</si>
  <si>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</si>
  <si>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</si>
  <si>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</si>
  <si>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</si>
  <si>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</si>
  <si>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</si>
  <si>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</si>
  <si>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</si>
  <si>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</si>
  <si>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</si>
  <si>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</si>
  <si>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</si>
  <si>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</si>
  <si>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</si>
  <si>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</si>
  <si>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</si>
  <si>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</si>
  <si>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</si>
  <si>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</si>
  <si>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</si>
  <si>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</si>
  <si>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</si>
  <si>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</si>
  <si>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</si>
  <si>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</si>
  <si>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</si>
  <si>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</si>
  <si>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</si>
  <si>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</si>
  <si>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</si>
  <si>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</si>
  <si>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</si>
  <si>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</si>
  <si>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</si>
  <si>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</si>
  <si>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</si>
  <si>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</si>
  <si>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</si>
  <si>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</si>
  <si>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</si>
  <si>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</si>
  <si>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</si>
  <si>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</si>
  <si>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</si>
  <si>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</si>
  <si>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</si>
  <si>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</si>
  <si>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</si>
  <si>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</si>
  <si>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</si>
  <si>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</si>
  <si>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</si>
  <si>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</si>
  <si>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</si>
  <si>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</si>
  <si>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</si>
  <si>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</si>
  <si>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</si>
  <si>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</si>
  <si>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</si>
  <si>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</si>
  <si>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</si>
  <si>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</si>
  <si>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</si>
  <si>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</si>
  <si>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</si>
  <si>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</si>
  <si>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</si>
  <si>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901 2 02 03024 04 0000 151</t>
  </si>
  <si>
    <t>902 2 02 03999 04 0000 151</t>
  </si>
  <si>
    <t>904 2 02 03999 04 0000 151</t>
  </si>
  <si>
    <t>901 2 02 03022 04 0000 151</t>
  </si>
  <si>
    <t>902 2 02 03024 04 0000 151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</si>
  <si>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</si>
  <si>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</si>
  <si>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</si>
  <si>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</si>
  <si>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</si>
  <si>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t>00011300000 00 0000 000</t>
  </si>
  <si>
    <t>Доходы от оказания платных услуг и компенсации затрат государства</t>
  </si>
  <si>
    <t>00011303040 04 0000 130</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</si>
  <si>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</si>
  <si>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Прочие поступления от денежных взысканий (штрафов) и иных сумм в возмещение ущерба, зачисляемые в бюджеты городских округов, в т.ч.</t>
  </si>
  <si>
    <t>Доходы от оказания платных услуг получателями средств бюджетов городских округов и компенсации затрат бюджетов городских округов</t>
  </si>
  <si>
    <t>на финансовую поддержку негосударственных общеобразовательных учреждений МО</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</si>
  <si>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</si>
  <si>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</si>
  <si>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</si>
  <si>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</si>
  <si>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</si>
  <si>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</si>
  <si>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</si>
  <si>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</si>
  <si>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</si>
  <si>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</si>
  <si>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Прочие неналоговые доходы бюджетов городских округов, в т.ч.</t>
  </si>
  <si>
    <t>на обеспечение переданных государственных полномочий по  временному хранению , комплектованию, учету и использованию архивных документов, относящихся к собственности Московской области</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</si>
  <si>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t>
  </si>
  <si>
    <t>000 2 02 01000 00 0000 000</t>
  </si>
  <si>
    <t xml:space="preserve">на выравнивание бюджетной обеспеченности </t>
  </si>
  <si>
    <t>Дотации от других бюджетов бюджетной системы,  в том числе:</t>
  </si>
  <si>
    <t>902 2 02 03029 04 0000 151</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</si>
  <si>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</si>
  <si>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на финансирование  частичной компенсации  стоимости питания отдельным категориям обучающихся в образовательных учреждениях (Закон МО "О частичной компенсации стоимости питания отдельным категориям обучающихся в образовательных учреждениях Московской области"</t>
  </si>
  <si>
    <t>на выплату ежемесячного денежного вознаграждения за классное руководство</t>
  </si>
  <si>
    <t>902 2 02 03021 04 0000 151</t>
  </si>
  <si>
    <t>на обеспачение жильем отдельных категорий граждан,  установленных Федеральным законом  от 12.01.1995г. № 5-ФЗ "О ветеранах", в соответствии с Указом Президента РФ от 07.05.2008 г. № 714 "Об обеспечении жильем ветеранов Великой Отечественной войны 1941-1945 годов".</t>
  </si>
  <si>
    <t>907 2 02 03069 04 0000 151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</si>
  <si>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</si>
  <si>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903 2 02 04025 04 0000 151</t>
  </si>
  <si>
    <t>План 2010 года</t>
  </si>
  <si>
    <t>% исполнения годовых назначений</t>
  </si>
  <si>
    <t>000 1 01 02050 01 0000 110</t>
  </si>
  <si>
    <t>Налог на доходы физических лиц с доходов, полученных в виде процентов по облигациям с ипотечным покрытием</t>
  </si>
  <si>
    <t>000 1 01 02060 01 0000 110</t>
  </si>
  <si>
    <t>Налог на доходы физических лиц не являющимися резидентами РФ</t>
  </si>
  <si>
    <t>000 1 09 01020 04 0000 110  -   000 1 09 07050 04 0000 110</t>
  </si>
  <si>
    <t>Задолженность и перерасчеты по отмененным налогам, сборам и иным обязательным платежам ( за исключением земельного налога)</t>
  </si>
  <si>
    <t>000 1 14 02033 04 0000 410</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</si>
  <si>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</si>
  <si>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000 1 16 25060 01 0000 140</t>
  </si>
  <si>
    <t>Денежные взыскания (штрафы) за нарушения земельного законодательства</t>
  </si>
  <si>
    <t>Невыясненные поступления</t>
  </si>
  <si>
    <t>000 1 17 01040 04 0000 180</t>
  </si>
  <si>
    <t xml:space="preserve">Невыясненные поступления, зачисляемые в бюджеты городских округов </t>
  </si>
  <si>
    <t>000 3 03 98040 04 0001 180</t>
  </si>
  <si>
    <t>Невыясненные поступления по ПД</t>
  </si>
  <si>
    <t>000 3 03 98040 04 0002 180</t>
  </si>
  <si>
    <t>Невыясненные поступления по ПД (остатки прошлых лет)</t>
  </si>
  <si>
    <t>Налоговые доходы</t>
  </si>
  <si>
    <t xml:space="preserve">Неналоговые доходы </t>
  </si>
  <si>
    <r>
      <t>000 1 14 06012 04 0000</t>
    </r>
    <r>
      <rPr>
        <sz val="8"/>
        <color indexed="14"/>
        <rFont val="Arial Cyr"/>
        <family val="2"/>
      </rPr>
      <t xml:space="preserve"> </t>
    </r>
    <r>
      <rPr>
        <sz val="8"/>
        <rFont val="Arial Cyr"/>
        <family val="0"/>
      </rPr>
      <t>430</t>
    </r>
  </si>
  <si>
    <t>906 2 02 01001 04 0000 151</t>
  </si>
  <si>
    <t>Субсидии от других бюджетов бюджетной системы, в том числе:</t>
  </si>
  <si>
    <t>000 2 02 02000 00 0000 151</t>
  </si>
  <si>
    <t>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</si>
  <si>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на обеспечение мероприятий по капитальному ремонту многоквартирных домов за счет средств бюджетов</t>
  </si>
  <si>
    <t>на внедрение современных образовательных технологий</t>
  </si>
  <si>
    <t>на мероприятия по проведению оздоровительной кампании детей</t>
  </si>
  <si>
    <t>907 2 02 03070 04 0000 151</t>
  </si>
  <si>
    <t>на обеспечение жильем отдельных категорий ветеранов за счет средств федерального бюджета,Установленных ФЗ от 12 января 1995г. № 5-ФЗ "О ветеранах" и от 24 ноября 1995 года № 181-ФЗ "О социальной защите инвалидов в Российской Федерации", частью 2 статьи 1 Закона Московской области № 125/2006-ОЗ</t>
  </si>
  <si>
    <t>000 2 02 04012 04 0000 151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</si>
  <si>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 в соответствии с Законом Московской области от 24.03.2010 № 27/2010-ОЗ)</t>
  </si>
  <si>
    <t>-</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</si>
  <si>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</si>
  <si>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</si>
  <si>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</si>
  <si>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906 2 02 01003 04 0000 151</t>
  </si>
  <si>
    <t>на поддержку мер по обеспечению сбалансированности бюджетов</t>
  </si>
  <si>
    <t>на организацию и осуществление мероприятий по работе с детьми и молодежью</t>
  </si>
  <si>
    <t>901 2 02 03002 04 0000 151</t>
  </si>
  <si>
    <t>на осуществление государственных полномочий РФ по подготовке к проведению Всероссийской переписи населения 2010 года.</t>
  </si>
  <si>
    <t>901 2 02 02102 04 0000 151</t>
  </si>
  <si>
    <t>901 2 02 02088 04 0000 151</t>
  </si>
  <si>
    <t>901 2 02 02089 04 0000 151</t>
  </si>
  <si>
    <t>902 2 02 02999 04 0000 151</t>
  </si>
  <si>
    <t>903 2 02 02999 04 0000 151</t>
  </si>
  <si>
    <t>Прочие безвозмездные поступления в бюджеты городских округов</t>
  </si>
  <si>
    <t>901 2 03 10001 04 0001 180</t>
  </si>
  <si>
    <t>Безвозмездные поступления в бюджеты городских округов от государственной корпорации Фонд содействия реформированию жилищно-коммунального хозяйства на обеспечение мероприятий по капитальному ремонту многоквартирных домов.</t>
  </si>
  <si>
    <t>901 2 07 04000 04 0000 180</t>
  </si>
  <si>
    <t>000 1 01 02011 01 0000 110</t>
  </si>
  <si>
    <t>Исполнено по состоянию на 01.01.2011г.</t>
  </si>
  <si>
    <t>901 2 02 03007 04 0000 151</t>
  </si>
  <si>
    <t>на уточнение списков присяжных заседателей</t>
  </si>
  <si>
    <t>Поступления от прочих штрафов  налагаемых ГУ МО " Государственной жилищной инспекцией МО", Федеральной регистрационной службой</t>
  </si>
  <si>
    <t>000 1 16 25050 01 0000 140</t>
  </si>
  <si>
    <t>Денежные взыскания (штрафы) за нарушения  законодательства в области охраны окружающей среды</t>
  </si>
  <si>
    <t>000 2 02 00000 00 0000 000</t>
  </si>
  <si>
    <t xml:space="preserve">Безвозмездные поступления </t>
  </si>
  <si>
    <t>на закупку автотранспортных средств и коммунальной техники*</t>
  </si>
  <si>
    <t>* - План 2010 года по субсидиям отражен в соответствии с Законом Московской области "О бюджете Московской области на 2010 год" (с изменениями) и уведомлениями главных распорядителей средств бюджета  Московской области</t>
  </si>
  <si>
    <t xml:space="preserve">Поступления доходов в  бюджет городского округа Долгопрудный в 2010 году </t>
  </si>
  <si>
    <t>Приложение №4</t>
  </si>
  <si>
    <t>к решению Совета депутатов</t>
  </si>
  <si>
    <t>от "27" июня 2011г. №59-нр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</si>
</sst>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0">
    <font>
      <sz val="10"/>
      <name val="Arial Cyr"/>
      <family val="0"/>
    </font>
    <font>
      <i/>
      <sz val="8"/>
      <name val="Arial Cyr"/>
      <family val="2"/>
    </font>
    <font>
      <sz val="8"/>
      <name val="Arial Cyr"/>
      <family val="2"/>
    </font>
    <font>
      <b/>
      <sz val="8"/>
      <name val="Arial Cyr"/>
      <family val="2"/>
    </font>
    <font>
      <sz val="8"/>
      <color indexed="14"/>
      <name val="Arial Cyr"/>
      <family val="2"/>
    </font>
    <font>
      <b/>
      <sz val="8"/>
      <name val="Arial"/>
      <family val="2"/>
    </font>
    <font>
      <b/>
      <sz val="10"/>
      <name val="Arial Cyr"/>
      <family val="0"/>
    </font>
    <font>
      <u val="single"/>
      <sz val="10"/>
      <color indexed="12"/>
      <name val="Arial Cyr"/>
      <family val="0"/>
    </font>
    <font>
      <u val="single"/>
      <sz val="10"/>
      <color indexed="36"/>
      <name val="Arial Cyr"/>
      <family val="0"/>
    </font>
    <font>
      <b/>
      <sz val="12"/>
      <name val="Arial Cyr"/>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Alignment="1">
      <alignment/>
    </xf>
    <xf numFmtId="0" fontId="3" fillId="0" borderId="1" xfId="0" applyFont="1" applyBorder="1" applyAlignment="1">
      <alignment horizontal="center" wrapText="1"/>
    </xf>
    <xf numFmtId="0" fontId="2" fillId="0" borderId="0" xfId="0" applyFont="1" applyAlignment="1">
      <alignment/>
    </xf>
    <xf numFmtId="0" fontId="3" fillId="0" borderId="1" xfId="0" applyFont="1" applyBorder="1" applyAlignment="1">
      <alignment wrapText="1"/>
    </xf>
    <xf numFmtId="0" fontId="2" fillId="0" borderId="0" xfId="0" applyFont="1" applyAlignment="1">
      <alignment/>
    </xf>
    <xf numFmtId="0" fontId="2" fillId="0" borderId="0" xfId="0" applyFont="1" applyBorder="1" applyAlignment="1">
      <alignment horizontal="center" wrapText="1"/>
    </xf>
    <xf numFmtId="0" fontId="2" fillId="0" borderId="0" xfId="0" applyFont="1" applyBorder="1" applyAlignment="1">
      <alignment wrapText="1"/>
    </xf>
    <xf numFmtId="0" fontId="2" fillId="2" borderId="0" xfId="0" applyFont="1" applyFill="1" applyAlignment="1">
      <alignment/>
    </xf>
    <xf numFmtId="0" fontId="3" fillId="0" borderId="1" xfId="0" applyFont="1" applyBorder="1" applyAlignment="1">
      <alignment/>
    </xf>
    <xf numFmtId="170" fontId="3" fillId="0" borderId="1" xfId="20" applyNumberFormat="1" applyFont="1" applyBorder="1" applyAlignment="1">
      <alignment wrapText="1"/>
    </xf>
    <xf numFmtId="171" fontId="2" fillId="0" borderId="1" xfId="0" applyNumberFormat="1" applyFont="1" applyBorder="1" applyAlignment="1">
      <alignment/>
    </xf>
    <xf numFmtId="49" fontId="3" fillId="0" borderId="1" xfId="0" applyNumberFormat="1" applyFont="1" applyBorder="1" applyAlignment="1">
      <alignment wrapText="1"/>
    </xf>
    <xf numFmtId="170" fontId="3" fillId="0" borderId="1" xfId="20" applyNumberFormat="1" applyFont="1" applyFill="1" applyBorder="1" applyAlignment="1">
      <alignment/>
    </xf>
    <xf numFmtId="49" fontId="2" fillId="0" borderId="1" xfId="0" applyNumberFormat="1" applyFont="1" applyBorder="1" applyAlignment="1">
      <alignment wrapText="1"/>
    </xf>
    <xf numFmtId="170" fontId="2" fillId="0" borderId="2" xfId="20" applyNumberFormat="1" applyFont="1" applyBorder="1" applyAlignment="1">
      <alignment/>
    </xf>
    <xf numFmtId="0" fontId="2" fillId="0" borderId="1" xfId="0" applyFont="1" applyBorder="1" applyAlignment="1">
      <alignment/>
    </xf>
    <xf numFmtId="49" fontId="2" fillId="0" borderId="1" xfId="0" applyNumberFormat="1" applyFont="1" applyFill="1" applyBorder="1" applyAlignment="1">
      <alignment wrapText="1"/>
    </xf>
    <xf numFmtId="170" fontId="2" fillId="0" borderId="1" xfId="20" applyNumberFormat="1" applyFont="1" applyFill="1" applyBorder="1" applyAlignment="1">
      <alignment/>
    </xf>
    <xf numFmtId="170" fontId="2" fillId="0" borderId="3" xfId="20" applyNumberFormat="1" applyFont="1" applyBorder="1" applyAlignment="1">
      <alignment/>
    </xf>
    <xf numFmtId="170" fontId="2" fillId="0" borderId="1" xfId="20" applyNumberFormat="1" applyFont="1" applyBorder="1" applyAlignment="1">
      <alignment/>
    </xf>
    <xf numFmtId="164" fontId="2" fillId="0" borderId="1" xfId="0" applyNumberFormat="1" applyFont="1" applyBorder="1" applyAlignment="1">
      <alignment/>
    </xf>
    <xf numFmtId="170" fontId="3" fillId="0" borderId="1" xfId="20" applyNumberFormat="1" applyFont="1" applyBorder="1" applyAlignment="1">
      <alignment/>
    </xf>
    <xf numFmtId="0" fontId="2" fillId="0" borderId="1" xfId="0" applyFont="1" applyBorder="1" applyAlignment="1">
      <alignment/>
    </xf>
    <xf numFmtId="164" fontId="3" fillId="0" borderId="1" xfId="0" applyNumberFormat="1" applyFont="1" applyBorder="1" applyAlignment="1">
      <alignment/>
    </xf>
    <xf numFmtId="0" fontId="3" fillId="0" borderId="0" xfId="0" applyFont="1" applyAlignment="1">
      <alignment/>
    </xf>
    <xf numFmtId="0" fontId="2" fillId="0" borderId="1" xfId="0" applyFont="1" applyFill="1" applyBorder="1" applyAlignment="1">
      <alignment/>
    </xf>
    <xf numFmtId="0" fontId="2" fillId="0" borderId="0" xfId="0" applyFont="1" applyFill="1" applyAlignment="1">
      <alignment/>
    </xf>
    <xf numFmtId="164" fontId="2" fillId="0" borderId="1" xfId="0" applyNumberFormat="1" applyFont="1" applyFill="1" applyBorder="1" applyAlignment="1">
      <alignment/>
    </xf>
    <xf numFmtId="0" fontId="2" fillId="0" borderId="1" xfId="0" applyFont="1" applyFill="1" applyBorder="1" applyAlignment="1">
      <alignment wrapText="1"/>
    </xf>
    <xf numFmtId="0" fontId="3" fillId="0" borderId="1" xfId="0" applyFont="1" applyBorder="1" applyAlignment="1">
      <alignment horizontal="left"/>
    </xf>
    <xf numFmtId="0" fontId="2" fillId="0" borderId="1" xfId="0" applyFont="1" applyBorder="1" applyAlignment="1">
      <alignment horizontal="left"/>
    </xf>
    <xf numFmtId="0" fontId="2" fillId="0" borderId="1" xfId="0" applyFont="1" applyFill="1" applyBorder="1" applyAlignment="1">
      <alignment/>
    </xf>
    <xf numFmtId="0" fontId="3" fillId="0" borderId="1" xfId="0" applyFont="1" applyFill="1" applyBorder="1" applyAlignment="1">
      <alignment/>
    </xf>
    <xf numFmtId="0" fontId="2" fillId="2" borderId="0" xfId="0" applyFont="1" applyFill="1" applyAlignment="1">
      <alignment/>
    </xf>
    <xf numFmtId="0" fontId="3" fillId="0" borderId="1" xfId="0" applyFont="1" applyBorder="1" applyAlignment="1">
      <alignment/>
    </xf>
    <xf numFmtId="170" fontId="3" fillId="0" borderId="1" xfId="20" applyNumberFormat="1" applyFont="1" applyFill="1" applyBorder="1" applyAlignment="1">
      <alignment/>
    </xf>
    <xf numFmtId="170" fontId="2" fillId="0" borderId="0" xfId="0" applyNumberFormat="1" applyFont="1" applyFill="1" applyBorder="1" applyAlignment="1">
      <alignment/>
    </xf>
    <xf numFmtId="0" fontId="2" fillId="0" borderId="0" xfId="0" applyFont="1" applyFill="1" applyBorder="1" applyAlignment="1">
      <alignment/>
    </xf>
    <xf numFmtId="170" fontId="2" fillId="0" borderId="0" xfId="20" applyNumberFormat="1" applyFont="1" applyFill="1" applyBorder="1" applyAlignment="1">
      <alignment/>
    </xf>
    <xf numFmtId="0" fontId="5" fillId="0" borderId="0" xfId="0" applyFont="1" applyAlignment="1">
      <alignment horizontal="right"/>
    </xf>
    <xf numFmtId="171" fontId="2" fillId="0" borderId="0" xfId="0" applyNumberFormat="1" applyFont="1" applyFill="1" applyBorder="1" applyAlignment="1">
      <alignment/>
    </xf>
    <xf numFmtId="0" fontId="5" fillId="0" borderId="0" xfId="0" applyFont="1" applyFill="1" applyAlignment="1">
      <alignment horizontal="right"/>
    </xf>
    <xf numFmtId="170" fontId="2" fillId="0" borderId="0" xfId="0" applyNumberFormat="1" applyFont="1" applyFill="1" applyAlignment="1">
      <alignment/>
    </xf>
    <xf numFmtId="164" fontId="2" fillId="0" borderId="0" xfId="0" applyNumberFormat="1" applyFont="1" applyFill="1" applyAlignment="1">
      <alignment horizontal="right"/>
    </xf>
    <xf numFmtId="0" fontId="2" fillId="0" borderId="0" xfId="0" applyFont="1" applyFill="1" applyBorder="1" applyAlignment="1">
      <alignment/>
    </xf>
    <xf numFmtId="170" fontId="2" fillId="0" borderId="1" xfId="20" applyNumberFormat="1" applyFont="1" applyFill="1" applyBorder="1" applyAlignment="1">
      <alignment horizontal="center"/>
    </xf>
    <xf numFmtId="170" fontId="0" fillId="0" borderId="1" xfId="20" applyNumberFormat="1" applyFont="1" applyFill="1" applyBorder="1" applyAlignment="1">
      <alignment/>
    </xf>
    <xf numFmtId="170" fontId="2" fillId="0" borderId="1" xfId="20" applyNumberFormat="1" applyFont="1" applyFill="1" applyBorder="1" applyAlignment="1">
      <alignment/>
    </xf>
    <xf numFmtId="164" fontId="3" fillId="0" borderId="1" xfId="0" applyNumberFormat="1" applyFont="1" applyBorder="1" applyAlignment="1">
      <alignment/>
    </xf>
    <xf numFmtId="171" fontId="3" fillId="0" borderId="1" xfId="0" applyNumberFormat="1" applyFont="1" applyBorder="1" applyAlignment="1">
      <alignment/>
    </xf>
    <xf numFmtId="0" fontId="3" fillId="0" borderId="1" xfId="0" applyFont="1" applyFill="1" applyBorder="1" applyAlignment="1">
      <alignment/>
    </xf>
    <xf numFmtId="0" fontId="3" fillId="0" borderId="0" xfId="0" applyFont="1" applyFill="1" applyAlignment="1">
      <alignment/>
    </xf>
    <xf numFmtId="164" fontId="3" fillId="0" borderId="1" xfId="0" applyNumberFormat="1" applyFont="1" applyFill="1" applyBorder="1" applyAlignment="1">
      <alignment/>
    </xf>
    <xf numFmtId="2" fontId="3" fillId="0" borderId="1" xfId="0" applyNumberFormat="1" applyFont="1" applyBorder="1" applyAlignment="1">
      <alignment/>
    </xf>
    <xf numFmtId="171" fontId="2" fillId="0" borderId="1" xfId="0" applyNumberFormat="1" applyFont="1" applyBorder="1" applyAlignment="1">
      <alignment horizontal="center"/>
    </xf>
    <xf numFmtId="171" fontId="2" fillId="0" borderId="1" xfId="0" applyNumberFormat="1" applyFont="1" applyBorder="1" applyAlignment="1">
      <alignment horizontal="center" vertical="center"/>
    </xf>
    <xf numFmtId="171" fontId="2" fillId="0" borderId="1" xfId="0" applyNumberFormat="1" applyFont="1" applyBorder="1" applyAlignment="1">
      <alignment/>
    </xf>
    <xf numFmtId="171" fontId="2" fillId="0" borderId="1" xfId="0" applyNumberFormat="1" applyFont="1" applyBorder="1" applyAlignment="1">
      <alignment horizontal="left"/>
    </xf>
    <xf numFmtId="164" fontId="3" fillId="0" borderId="1" xfId="0" applyNumberFormat="1" applyFont="1" applyFill="1" applyBorder="1" applyAlignment="1">
      <alignment/>
    </xf>
    <xf numFmtId="171" fontId="3" fillId="0" borderId="1" xfId="0" applyNumberFormat="1" applyFont="1" applyFill="1" applyBorder="1" applyAlignment="1">
      <alignment/>
    </xf>
    <xf numFmtId="0" fontId="0" fillId="0" borderId="0" xfId="0" applyFont="1" applyAlignment="1">
      <alignment/>
    </xf>
    <xf numFmtId="0" fontId="3" fillId="3" borderId="1" xfId="0" applyFont="1" applyFill="1" applyBorder="1" applyAlignment="1">
      <alignment/>
    </xf>
    <xf numFmtId="170" fontId="3" fillId="3" borderId="1" xfId="20" applyNumberFormat="1" applyFont="1" applyFill="1" applyBorder="1" applyAlignment="1">
      <alignment wrapText="1"/>
    </xf>
    <xf numFmtId="0" fontId="2" fillId="3" borderId="0" xfId="0" applyFont="1" applyFill="1" applyAlignment="1">
      <alignment/>
    </xf>
    <xf numFmtId="164" fontId="3" fillId="3" borderId="1" xfId="0" applyNumberFormat="1" applyFont="1" applyFill="1" applyBorder="1" applyAlignment="1">
      <alignment/>
    </xf>
    <xf numFmtId="171" fontId="2" fillId="3" borderId="1" xfId="0" applyNumberFormat="1" applyFont="1" applyFill="1" applyBorder="1" applyAlignment="1">
      <alignment/>
    </xf>
    <xf numFmtId="0" fontId="2" fillId="3" borderId="1" xfId="0" applyFont="1" applyFill="1" applyBorder="1" applyAlignment="1">
      <alignment wrapText="1"/>
    </xf>
    <xf numFmtId="170" fontId="3" fillId="3" borderId="1" xfId="20" applyNumberFormat="1" applyFont="1" applyFill="1" applyBorder="1" applyAlignment="1">
      <alignment/>
    </xf>
    <xf numFmtId="0" fontId="2" fillId="3" borderId="0" xfId="0" applyFont="1" applyFill="1" applyAlignment="1">
      <alignment/>
    </xf>
    <xf numFmtId="0" fontId="2" fillId="3" borderId="1" xfId="0" applyFont="1" applyFill="1" applyBorder="1" applyAlignment="1">
      <alignment/>
    </xf>
    <xf numFmtId="0" fontId="3" fillId="3" borderId="1" xfId="0" applyFont="1" applyFill="1" applyBorder="1" applyAlignment="1">
      <alignment/>
    </xf>
    <xf numFmtId="170" fontId="3" fillId="3" borderId="1" xfId="20" applyNumberFormat="1" applyFont="1" applyFill="1" applyBorder="1" applyAlignment="1">
      <alignment horizontal="center"/>
    </xf>
    <xf numFmtId="171" fontId="3" fillId="3" borderId="1" xfId="0" applyNumberFormat="1" applyFont="1" applyFill="1" applyBorder="1" applyAlignment="1">
      <alignment/>
    </xf>
    <xf numFmtId="170" fontId="3" fillId="3" borderId="1" xfId="20" applyNumberFormat="1" applyFont="1" applyFill="1" applyBorder="1" applyAlignment="1">
      <alignment/>
    </xf>
    <xf numFmtId="171" fontId="3" fillId="3" borderId="1" xfId="0" applyNumberFormat="1" applyFont="1" applyFill="1" applyBorder="1" applyAlignment="1">
      <alignment/>
    </xf>
    <xf numFmtId="0" fontId="0" fillId="0" borderId="0" xfId="0" applyFont="1" applyAlignment="1">
      <alignment horizontal="right"/>
    </xf>
    <xf numFmtId="0" fontId="2" fillId="0" borderId="0" xfId="0" applyFont="1" applyAlignment="1">
      <alignment wrapText="1"/>
    </xf>
    <xf numFmtId="0" fontId="0" fillId="0" borderId="0" xfId="0"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Alignment="1">
      <alignment/>
    </xf>
    <xf numFmtId="0" fontId="3" fillId="0" borderId="4" xfId="0" applyFont="1" applyFill="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3" fillId="0" borderId="4" xfId="0" applyFont="1" applyFill="1" applyBorder="1" applyAlignment="1">
      <alignment wrapText="1"/>
    </xf>
    <xf numFmtId="0" fontId="3" fillId="0" borderId="5" xfId="0" applyFont="1" applyFill="1" applyBorder="1" applyAlignment="1">
      <alignment wrapText="1"/>
    </xf>
    <xf numFmtId="0" fontId="3" fillId="0" borderId="6"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0" fillId="0" borderId="5" xfId="0" applyBorder="1" applyAlignment="1">
      <alignment wrapText="1"/>
    </xf>
    <xf numFmtId="0" fontId="0" fillId="0" borderId="6" xfId="0"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3" fillId="0" borderId="4" xfId="0" applyFont="1" applyBorder="1" applyAlignment="1">
      <alignment wrapText="1"/>
    </xf>
    <xf numFmtId="0" fontId="3" fillId="3" borderId="4" xfId="0" applyFont="1" applyFill="1" applyBorder="1" applyAlignment="1">
      <alignment wrapText="1"/>
    </xf>
    <xf numFmtId="0" fontId="3" fillId="3" borderId="5" xfId="0" applyFont="1" applyFill="1" applyBorder="1" applyAlignment="1">
      <alignment wrapText="1"/>
    </xf>
    <xf numFmtId="0" fontId="3" fillId="3" borderId="6" xfId="0" applyFont="1" applyFill="1" applyBorder="1" applyAlignment="1">
      <alignment wrapText="1"/>
    </xf>
    <xf numFmtId="0" fontId="2" fillId="0" borderId="5" xfId="0" applyFont="1" applyBorder="1" applyAlignment="1">
      <alignment/>
    </xf>
    <xf numFmtId="0" fontId="2" fillId="0" borderId="6" xfId="0" applyFont="1" applyBorder="1" applyAlignment="1">
      <alignment/>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2" fillId="3" borderId="5" xfId="0" applyFont="1" applyFill="1" applyBorder="1" applyAlignment="1">
      <alignment wrapText="1"/>
    </xf>
    <xf numFmtId="0" fontId="2" fillId="3" borderId="6" xfId="0" applyFont="1" applyFill="1" applyBorder="1" applyAlignment="1">
      <alignment wrapText="1"/>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3" borderId="4" xfId="0" applyFont="1" applyFill="1" applyBorder="1" applyAlignment="1">
      <alignment/>
    </xf>
    <xf numFmtId="0" fontId="2" fillId="3" borderId="5" xfId="0" applyFont="1" applyFill="1" applyBorder="1" applyAlignment="1">
      <alignment/>
    </xf>
    <xf numFmtId="0" fontId="2" fillId="3" borderId="6" xfId="0" applyFont="1" applyFill="1" applyBorder="1" applyAlignment="1">
      <alignment/>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3" fillId="0" borderId="1"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3" fillId="3" borderId="5" xfId="0" applyFont="1" applyFill="1" applyBorder="1" applyAlignment="1">
      <alignment/>
    </xf>
    <xf numFmtId="0" fontId="3" fillId="3" borderId="6" xfId="0" applyFont="1" applyFill="1" applyBorder="1" applyAlignment="1">
      <alignment/>
    </xf>
    <xf numFmtId="0" fontId="2"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2" fillId="0" borderId="4" xfId="0" applyFont="1" applyFill="1"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1"/>
  <sheetViews>
    <sheetView tabSelected="1" workbookViewId="0" topLeftCell="A1">
      <selection activeCell="E3" sqref="E3:H3"/>
    </sheetView>
  </sheetViews>
  <sheetFormatPr defaultColWidth="9.00390625" defaultRowHeight="12.75"/>
  <cols>
    <col min="1" max="1" width="20.875" style="4" customWidth="1"/>
    <col min="2" max="2" width="20.75390625" style="4" customWidth="1"/>
    <col min="3" max="3" width="20.00390625" style="4" customWidth="1"/>
    <col min="4" max="4" width="7.875" style="4" customWidth="1"/>
    <col min="5" max="5" width="11.375" style="4" customWidth="1"/>
    <col min="6" max="6" width="0.74609375" style="4" hidden="1" customWidth="1"/>
    <col min="7" max="7" width="9.75390625" style="4" customWidth="1"/>
    <col min="8" max="8" width="8.375" style="4" customWidth="1"/>
    <col min="9" max="16384" width="8.875" style="4" customWidth="1"/>
  </cols>
  <sheetData>
    <row r="1" spans="4:8" ht="12.75">
      <c r="D1" s="60"/>
      <c r="E1" s="75" t="s">
        <v>211</v>
      </c>
      <c r="F1" s="75"/>
      <c r="G1" s="75"/>
      <c r="H1" s="75"/>
    </row>
    <row r="2" spans="4:8" ht="12.75">
      <c r="D2" s="60"/>
      <c r="E2" s="75" t="s">
        <v>212</v>
      </c>
      <c r="F2" s="75"/>
      <c r="G2" s="75"/>
      <c r="H2" s="75"/>
    </row>
    <row r="3" spans="4:8" ht="12.75">
      <c r="D3" s="60"/>
      <c r="E3" s="75" t="s">
        <v>213</v>
      </c>
      <c r="F3" s="75"/>
      <c r="G3" s="75"/>
      <c r="H3" s="75"/>
    </row>
    <row r="4" spans="1:8" ht="30" customHeight="1">
      <c r="A4" s="78" t="s">
        <v>210</v>
      </c>
      <c r="B4" s="79"/>
      <c r="C4" s="79"/>
      <c r="D4" s="79"/>
      <c r="E4" s="79"/>
      <c r="F4" s="80"/>
      <c r="G4" s="80"/>
      <c r="H4" s="80"/>
    </row>
    <row r="5" spans="1:5" ht="14.25" customHeight="1">
      <c r="A5" s="5"/>
      <c r="B5" s="6"/>
      <c r="C5" s="6"/>
      <c r="D5" s="6"/>
      <c r="E5" s="6" t="s">
        <v>48</v>
      </c>
    </row>
    <row r="6" spans="1:8" ht="69.75" customHeight="1">
      <c r="A6" s="1" t="s">
        <v>22</v>
      </c>
      <c r="B6" s="116" t="s">
        <v>0</v>
      </c>
      <c r="C6" s="117"/>
      <c r="D6" s="118"/>
      <c r="E6" s="1" t="s">
        <v>148</v>
      </c>
      <c r="G6" s="3" t="s">
        <v>200</v>
      </c>
      <c r="H6" s="3" t="s">
        <v>149</v>
      </c>
    </row>
    <row r="7" spans="1:8" s="2" customFormat="1" ht="11.25">
      <c r="A7" s="61" t="s">
        <v>49</v>
      </c>
      <c r="B7" s="119" t="s">
        <v>9</v>
      </c>
      <c r="C7" s="120"/>
      <c r="D7" s="121"/>
      <c r="E7" s="62">
        <f>E8+E18+E20+E25+E29+E33+E40+E42+E44+E49+E62+E69</f>
        <v>1413275.4</v>
      </c>
      <c r="F7" s="63">
        <f>SUM(F8:F111)</f>
        <v>3622.5</v>
      </c>
      <c r="G7" s="64">
        <f>G8+G18+G20+G25+G29+G33+G40+G42+G44+G49+G62+G69</f>
        <v>1290622.8000000003</v>
      </c>
      <c r="H7" s="65">
        <f>G7/E7*100</f>
        <v>91.32139425903829</v>
      </c>
    </row>
    <row r="8" spans="1:8" ht="11.25">
      <c r="A8" s="8" t="s">
        <v>26</v>
      </c>
      <c r="B8" s="110" t="s">
        <v>10</v>
      </c>
      <c r="C8" s="126"/>
      <c r="D8" s="127"/>
      <c r="E8" s="9">
        <f>E9</f>
        <v>416381.5</v>
      </c>
      <c r="G8" s="53">
        <f>G9</f>
        <v>425077.00000000006</v>
      </c>
      <c r="H8" s="10">
        <f aca="true" t="shared" si="0" ref="H8:H87">G8/E8*100</f>
        <v>102.08834926623783</v>
      </c>
    </row>
    <row r="9" spans="1:8" ht="22.5" customHeight="1">
      <c r="A9" s="11" t="s">
        <v>27</v>
      </c>
      <c r="B9" s="125" t="s">
        <v>1</v>
      </c>
      <c r="C9" s="125"/>
      <c r="D9" s="125"/>
      <c r="E9" s="12">
        <v>416381.5</v>
      </c>
      <c r="G9" s="53">
        <f>SUM(G10:G17)</f>
        <v>425077.00000000006</v>
      </c>
      <c r="H9" s="10">
        <f t="shared" si="0"/>
        <v>102.08834926623783</v>
      </c>
    </row>
    <row r="10" spans="1:8" ht="26.25" customHeight="1">
      <c r="A10" s="13" t="s">
        <v>28</v>
      </c>
      <c r="B10" s="84" t="s">
        <v>3</v>
      </c>
      <c r="C10" s="85"/>
      <c r="D10" s="86"/>
      <c r="E10" s="14">
        <v>5800</v>
      </c>
      <c r="G10" s="15">
        <v>7168.5</v>
      </c>
      <c r="H10" s="10">
        <f t="shared" si="0"/>
        <v>123.5948275862069</v>
      </c>
    </row>
    <row r="11" spans="1:8" ht="26.25" customHeight="1">
      <c r="A11" s="13" t="s">
        <v>199</v>
      </c>
      <c r="B11" s="84" t="s">
        <v>3</v>
      </c>
      <c r="C11" s="85"/>
      <c r="D11" s="86"/>
      <c r="E11" s="14"/>
      <c r="G11" s="15">
        <v>26.9</v>
      </c>
      <c r="H11" s="10"/>
    </row>
    <row r="12" spans="1:8" ht="79.5" customHeight="1">
      <c r="A12" s="16" t="s">
        <v>30</v>
      </c>
      <c r="B12" s="128" t="s">
        <v>20</v>
      </c>
      <c r="C12" s="129"/>
      <c r="D12" s="129"/>
      <c r="E12" s="17">
        <v>404101.5</v>
      </c>
      <c r="G12" s="15">
        <v>410872.7</v>
      </c>
      <c r="H12" s="10">
        <f t="shared" si="0"/>
        <v>101.6756186255186</v>
      </c>
    </row>
    <row r="13" spans="1:8" ht="69.75" customHeight="1">
      <c r="A13" s="13" t="s">
        <v>29</v>
      </c>
      <c r="B13" s="122" t="s">
        <v>21</v>
      </c>
      <c r="C13" s="123"/>
      <c r="D13" s="124"/>
      <c r="E13" s="18">
        <v>1800</v>
      </c>
      <c r="G13" s="15">
        <v>1639.9</v>
      </c>
      <c r="H13" s="10">
        <f t="shared" si="0"/>
        <v>91.10555555555557</v>
      </c>
    </row>
    <row r="14" spans="1:8" ht="33.75" customHeight="1">
      <c r="A14" s="13" t="s">
        <v>31</v>
      </c>
      <c r="B14" s="84" t="s">
        <v>4</v>
      </c>
      <c r="C14" s="85"/>
      <c r="D14" s="86"/>
      <c r="E14" s="19">
        <v>4500</v>
      </c>
      <c r="G14" s="15">
        <v>5139.4</v>
      </c>
      <c r="H14" s="10">
        <f t="shared" si="0"/>
        <v>114.20888888888886</v>
      </c>
    </row>
    <row r="15" spans="1:8" ht="159" customHeight="1">
      <c r="A15" s="13" t="s">
        <v>32</v>
      </c>
      <c r="B15" s="84" t="s">
        <v>24</v>
      </c>
      <c r="C15" s="85"/>
      <c r="D15" s="86"/>
      <c r="E15" s="19">
        <v>180</v>
      </c>
      <c r="G15" s="15">
        <v>224.6</v>
      </c>
      <c r="H15" s="10">
        <f t="shared" si="0"/>
        <v>124.77777777777777</v>
      </c>
    </row>
    <row r="16" spans="1:8" ht="25.5" customHeight="1">
      <c r="A16" s="13" t="s">
        <v>150</v>
      </c>
      <c r="B16" s="84" t="s">
        <v>151</v>
      </c>
      <c r="C16" s="97"/>
      <c r="D16" s="98"/>
      <c r="E16" s="19">
        <v>0</v>
      </c>
      <c r="G16" s="20">
        <v>14</v>
      </c>
      <c r="H16" s="10">
        <v>0</v>
      </c>
    </row>
    <row r="17" spans="1:8" ht="30" customHeight="1">
      <c r="A17" s="13" t="s">
        <v>152</v>
      </c>
      <c r="B17" s="84" t="s">
        <v>153</v>
      </c>
      <c r="C17" s="97"/>
      <c r="D17" s="98"/>
      <c r="E17" s="19">
        <v>0</v>
      </c>
      <c r="G17" s="20">
        <v>-9</v>
      </c>
      <c r="H17" s="10">
        <v>0</v>
      </c>
    </row>
    <row r="18" spans="1:8" ht="11.25">
      <c r="A18" s="8" t="s">
        <v>33</v>
      </c>
      <c r="B18" s="105" t="s">
        <v>11</v>
      </c>
      <c r="C18" s="106"/>
      <c r="D18" s="107"/>
      <c r="E18" s="21">
        <f>E19</f>
        <v>54000</v>
      </c>
      <c r="G18" s="8">
        <f>G19</f>
        <v>54568.9</v>
      </c>
      <c r="H18" s="10">
        <f t="shared" si="0"/>
        <v>101.05351851851852</v>
      </c>
    </row>
    <row r="19" spans="1:8" ht="25.5" customHeight="1">
      <c r="A19" s="22" t="s">
        <v>34</v>
      </c>
      <c r="B19" s="84" t="s">
        <v>5</v>
      </c>
      <c r="C19" s="85"/>
      <c r="D19" s="86"/>
      <c r="E19" s="17">
        <v>54000</v>
      </c>
      <c r="G19" s="15">
        <v>54568.9</v>
      </c>
      <c r="H19" s="10">
        <f t="shared" si="0"/>
        <v>101.05351851851852</v>
      </c>
    </row>
    <row r="20" spans="1:8" ht="15" customHeight="1">
      <c r="A20" s="8" t="s">
        <v>35</v>
      </c>
      <c r="B20" s="105" t="s">
        <v>12</v>
      </c>
      <c r="C20" s="106"/>
      <c r="D20" s="107"/>
      <c r="E20" s="12">
        <f>SUM(E21:E22)</f>
        <v>162800</v>
      </c>
      <c r="G20" s="23">
        <f>G21+G22</f>
        <v>167046.1</v>
      </c>
      <c r="H20" s="10">
        <f t="shared" si="0"/>
        <v>102.60816953316953</v>
      </c>
    </row>
    <row r="21" spans="1:8" ht="36" customHeight="1">
      <c r="A21" s="22" t="s">
        <v>53</v>
      </c>
      <c r="B21" s="84" t="s">
        <v>54</v>
      </c>
      <c r="C21" s="85"/>
      <c r="D21" s="86"/>
      <c r="E21" s="17">
        <v>3600</v>
      </c>
      <c r="G21" s="20">
        <v>3490.9</v>
      </c>
      <c r="H21" s="10">
        <f t="shared" si="0"/>
        <v>96.96944444444443</v>
      </c>
    </row>
    <row r="22" spans="1:8" ht="17.25" customHeight="1">
      <c r="A22" s="8" t="s">
        <v>55</v>
      </c>
      <c r="B22" s="105" t="s">
        <v>13</v>
      </c>
      <c r="C22" s="106"/>
      <c r="D22" s="107"/>
      <c r="E22" s="12">
        <f>SUM(E23:E24)</f>
        <v>159200</v>
      </c>
      <c r="G22" s="23">
        <f>G23+G24</f>
        <v>163555.2</v>
      </c>
      <c r="H22" s="10">
        <f t="shared" si="0"/>
        <v>102.73567839195981</v>
      </c>
    </row>
    <row r="23" spans="1:8" ht="60" customHeight="1">
      <c r="A23" s="22" t="s">
        <v>56</v>
      </c>
      <c r="B23" s="84" t="s">
        <v>57</v>
      </c>
      <c r="C23" s="85"/>
      <c r="D23" s="86"/>
      <c r="E23" s="17">
        <v>8800</v>
      </c>
      <c r="G23" s="20">
        <v>11683.1</v>
      </c>
      <c r="H23" s="10">
        <f t="shared" si="0"/>
        <v>132.76250000000002</v>
      </c>
    </row>
    <row r="24" spans="1:8" ht="46.5" customHeight="1">
      <c r="A24" s="22" t="s">
        <v>58</v>
      </c>
      <c r="B24" s="84" t="s">
        <v>59</v>
      </c>
      <c r="C24" s="85"/>
      <c r="D24" s="86"/>
      <c r="E24" s="17">
        <v>150400</v>
      </c>
      <c r="G24" s="15">
        <v>151872.1</v>
      </c>
      <c r="H24" s="10">
        <f t="shared" si="0"/>
        <v>100.97878989361702</v>
      </c>
    </row>
    <row r="25" spans="1:8" s="24" customFormat="1" ht="12.75" customHeight="1">
      <c r="A25" s="8" t="s">
        <v>36</v>
      </c>
      <c r="B25" s="105" t="s">
        <v>60</v>
      </c>
      <c r="C25" s="106"/>
      <c r="D25" s="107"/>
      <c r="E25" s="12">
        <f>SUM(E26:E28)</f>
        <v>19833.4</v>
      </c>
      <c r="G25" s="23">
        <f>G26+G27+G28</f>
        <v>20786.800000000003</v>
      </c>
      <c r="H25" s="10">
        <f t="shared" si="0"/>
        <v>104.80704266540282</v>
      </c>
    </row>
    <row r="26" spans="1:8" ht="45" customHeight="1">
      <c r="A26" s="22" t="s">
        <v>37</v>
      </c>
      <c r="B26" s="84" t="s">
        <v>23</v>
      </c>
      <c r="C26" s="85"/>
      <c r="D26" s="86"/>
      <c r="E26" s="17">
        <v>4725</v>
      </c>
      <c r="G26" s="15">
        <v>4648.6</v>
      </c>
      <c r="H26" s="10">
        <f t="shared" si="0"/>
        <v>98.3830687830688</v>
      </c>
    </row>
    <row r="27" spans="1:8" ht="66.75" customHeight="1">
      <c r="A27" s="22" t="s">
        <v>38</v>
      </c>
      <c r="B27" s="84" t="s">
        <v>61</v>
      </c>
      <c r="C27" s="85"/>
      <c r="D27" s="86"/>
      <c r="E27" s="17">
        <v>15093.4</v>
      </c>
      <c r="G27" s="15">
        <v>16120.2</v>
      </c>
      <c r="H27" s="10">
        <f t="shared" si="0"/>
        <v>106.80297348509946</v>
      </c>
    </row>
    <row r="28" spans="1:8" ht="27" customHeight="1">
      <c r="A28" s="22" t="s">
        <v>39</v>
      </c>
      <c r="B28" s="84" t="s">
        <v>130</v>
      </c>
      <c r="C28" s="85"/>
      <c r="D28" s="86"/>
      <c r="E28" s="17">
        <v>15</v>
      </c>
      <c r="G28" s="20">
        <v>18</v>
      </c>
      <c r="H28" s="10">
        <f t="shared" si="0"/>
        <v>120</v>
      </c>
    </row>
    <row r="29" spans="1:8" ht="27" customHeight="1">
      <c r="A29" s="8" t="s">
        <v>40</v>
      </c>
      <c r="B29" s="105" t="s">
        <v>62</v>
      </c>
      <c r="C29" s="106"/>
      <c r="D29" s="107"/>
      <c r="E29" s="12">
        <f>E30</f>
        <v>677.9</v>
      </c>
      <c r="G29" s="23">
        <f>G30+G31</f>
        <v>852.4000000000001</v>
      </c>
      <c r="H29" s="10">
        <f>G29/E29*100</f>
        <v>125.74125977282786</v>
      </c>
    </row>
    <row r="30" spans="1:8" ht="30" customHeight="1">
      <c r="A30" s="25" t="s">
        <v>63</v>
      </c>
      <c r="B30" s="87" t="s">
        <v>64</v>
      </c>
      <c r="C30" s="88"/>
      <c r="D30" s="89"/>
      <c r="E30" s="17">
        <v>677.9</v>
      </c>
      <c r="F30" s="26"/>
      <c r="G30" s="27">
        <v>672.2</v>
      </c>
      <c r="H30" s="10">
        <f>G30/E30*100</f>
        <v>99.15916801888184</v>
      </c>
    </row>
    <row r="31" spans="1:8" ht="39.75" customHeight="1">
      <c r="A31" s="28" t="s">
        <v>154</v>
      </c>
      <c r="B31" s="87" t="s">
        <v>155</v>
      </c>
      <c r="C31" s="97"/>
      <c r="D31" s="98"/>
      <c r="E31" s="17">
        <v>0</v>
      </c>
      <c r="F31" s="26"/>
      <c r="G31" s="27">
        <v>180.2</v>
      </c>
      <c r="H31" s="10">
        <v>0</v>
      </c>
    </row>
    <row r="32" spans="1:8" ht="19.5" customHeight="1">
      <c r="A32" s="66"/>
      <c r="B32" s="100" t="s">
        <v>167</v>
      </c>
      <c r="C32" s="101"/>
      <c r="D32" s="102"/>
      <c r="E32" s="67">
        <f>E29+E25+E20+E18+E8</f>
        <v>653692.8</v>
      </c>
      <c r="F32" s="68"/>
      <c r="G32" s="64">
        <f>G29+G25+G20+G18+G9</f>
        <v>668331.2000000001</v>
      </c>
      <c r="H32" s="65">
        <f t="shared" si="0"/>
        <v>102.23933933492918</v>
      </c>
    </row>
    <row r="33" spans="1:8" ht="28.5" customHeight="1">
      <c r="A33" s="8" t="s">
        <v>65</v>
      </c>
      <c r="B33" s="105" t="s">
        <v>14</v>
      </c>
      <c r="C33" s="106"/>
      <c r="D33" s="107"/>
      <c r="E33" s="12">
        <f>SUM(E34:E39)</f>
        <v>422657</v>
      </c>
      <c r="G33" s="23">
        <f>SUM(G34:G39)</f>
        <v>271482</v>
      </c>
      <c r="H33" s="10">
        <f t="shared" si="0"/>
        <v>64.23222613135474</v>
      </c>
    </row>
    <row r="34" spans="1:8" ht="17.25" customHeight="1">
      <c r="A34" s="22" t="s">
        <v>91</v>
      </c>
      <c r="B34" s="84" t="s">
        <v>92</v>
      </c>
      <c r="C34" s="85"/>
      <c r="D34" s="86"/>
      <c r="E34" s="17">
        <v>137</v>
      </c>
      <c r="G34" s="15">
        <v>165.1</v>
      </c>
      <c r="H34" s="10">
        <f t="shared" si="0"/>
        <v>120.5109489051095</v>
      </c>
    </row>
    <row r="35" spans="1:8" ht="29.25" customHeight="1">
      <c r="A35" s="25" t="s">
        <v>93</v>
      </c>
      <c r="B35" s="87" t="s">
        <v>94</v>
      </c>
      <c r="C35" s="88"/>
      <c r="D35" s="89"/>
      <c r="E35" s="17">
        <v>0</v>
      </c>
      <c r="G35" s="15" t="s">
        <v>181</v>
      </c>
      <c r="H35" s="10">
        <v>0</v>
      </c>
    </row>
    <row r="36" spans="1:8" ht="60" customHeight="1">
      <c r="A36" s="25" t="s">
        <v>95</v>
      </c>
      <c r="B36" s="87" t="s">
        <v>96</v>
      </c>
      <c r="C36" s="88"/>
      <c r="D36" s="89"/>
      <c r="E36" s="17">
        <v>378269</v>
      </c>
      <c r="G36" s="15">
        <v>226711.7</v>
      </c>
      <c r="H36" s="10">
        <f t="shared" si="0"/>
        <v>59.9339887751838</v>
      </c>
    </row>
    <row r="37" spans="1:8" ht="45.75" customHeight="1">
      <c r="A37" s="22" t="s">
        <v>66</v>
      </c>
      <c r="B37" s="84" t="s">
        <v>67</v>
      </c>
      <c r="C37" s="85"/>
      <c r="D37" s="86"/>
      <c r="E37" s="17">
        <v>32400</v>
      </c>
      <c r="G37" s="15">
        <v>32586</v>
      </c>
      <c r="H37" s="10">
        <f t="shared" si="0"/>
        <v>100.57407407407408</v>
      </c>
    </row>
    <row r="38" spans="1:8" ht="36" customHeight="1">
      <c r="A38" s="22" t="s">
        <v>68</v>
      </c>
      <c r="B38" s="84" t="s">
        <v>69</v>
      </c>
      <c r="C38" s="85"/>
      <c r="D38" s="86"/>
      <c r="E38" s="17">
        <v>2300</v>
      </c>
      <c r="G38" s="15">
        <v>2442.3</v>
      </c>
      <c r="H38" s="10">
        <f t="shared" si="0"/>
        <v>106.18695652173913</v>
      </c>
    </row>
    <row r="39" spans="1:8" ht="27" customHeight="1">
      <c r="A39" s="22" t="s">
        <v>97</v>
      </c>
      <c r="B39" s="84" t="s">
        <v>70</v>
      </c>
      <c r="C39" s="85"/>
      <c r="D39" s="86"/>
      <c r="E39" s="17">
        <v>9551</v>
      </c>
      <c r="G39" s="20">
        <v>9576.9</v>
      </c>
      <c r="H39" s="10">
        <f t="shared" si="0"/>
        <v>100.27117579311067</v>
      </c>
    </row>
    <row r="40" spans="1:8" s="24" customFormat="1" ht="18" customHeight="1">
      <c r="A40" s="8" t="s">
        <v>41</v>
      </c>
      <c r="B40" s="105" t="s">
        <v>19</v>
      </c>
      <c r="C40" s="106"/>
      <c r="D40" s="107"/>
      <c r="E40" s="12">
        <f>E41</f>
        <v>1710</v>
      </c>
      <c r="G40" s="8">
        <f>G41</f>
        <v>1720.4</v>
      </c>
      <c r="H40" s="10">
        <f t="shared" si="0"/>
        <v>100.60818713450293</v>
      </c>
    </row>
    <row r="41" spans="1:8" ht="16.5" customHeight="1">
      <c r="A41" s="22" t="s">
        <v>71</v>
      </c>
      <c r="B41" s="84" t="s">
        <v>98</v>
      </c>
      <c r="C41" s="85"/>
      <c r="D41" s="86"/>
      <c r="E41" s="17">
        <v>1710</v>
      </c>
      <c r="G41" s="15">
        <v>1720.4</v>
      </c>
      <c r="H41" s="10">
        <f t="shared" si="0"/>
        <v>100.60818713450293</v>
      </c>
    </row>
    <row r="42" spans="1:8" ht="20.25" customHeight="1">
      <c r="A42" s="29" t="s">
        <v>116</v>
      </c>
      <c r="B42" s="105" t="s">
        <v>117</v>
      </c>
      <c r="C42" s="106"/>
      <c r="D42" s="107"/>
      <c r="E42" s="12">
        <f>E43</f>
        <v>1354</v>
      </c>
      <c r="G42" s="15">
        <f>G43</f>
        <v>1350.7</v>
      </c>
      <c r="H42" s="10">
        <f t="shared" si="0"/>
        <v>99.7562776957164</v>
      </c>
    </row>
    <row r="43" spans="1:8" ht="24" customHeight="1">
      <c r="A43" s="30" t="s">
        <v>118</v>
      </c>
      <c r="B43" s="84" t="s">
        <v>121</v>
      </c>
      <c r="C43" s="85"/>
      <c r="D43" s="86"/>
      <c r="E43" s="17">
        <v>1354</v>
      </c>
      <c r="G43" s="15">
        <v>1350.7</v>
      </c>
      <c r="H43" s="10">
        <f t="shared" si="0"/>
        <v>99.7562776957164</v>
      </c>
    </row>
    <row r="44" spans="1:8" ht="23.25" customHeight="1">
      <c r="A44" s="8" t="s">
        <v>42</v>
      </c>
      <c r="B44" s="105" t="s">
        <v>15</v>
      </c>
      <c r="C44" s="106"/>
      <c r="D44" s="107"/>
      <c r="E44" s="12">
        <f>SUM(E45:E48)</f>
        <v>288333.1</v>
      </c>
      <c r="G44" s="23">
        <f>G45+G46+G47+G48</f>
        <v>295328.10000000003</v>
      </c>
      <c r="H44" s="10">
        <f t="shared" si="0"/>
        <v>102.4260135239416</v>
      </c>
    </row>
    <row r="45" spans="1:8" ht="26.25" customHeight="1">
      <c r="A45" s="25" t="s">
        <v>72</v>
      </c>
      <c r="B45" s="87" t="s">
        <v>73</v>
      </c>
      <c r="C45" s="88"/>
      <c r="D45" s="89"/>
      <c r="E45" s="17">
        <v>214700</v>
      </c>
      <c r="F45" s="26">
        <f>2085.3+3622.5</f>
        <v>5707.8</v>
      </c>
      <c r="G45" s="31">
        <v>214917.7</v>
      </c>
      <c r="H45" s="10">
        <f t="shared" si="0"/>
        <v>100.10139729855614</v>
      </c>
    </row>
    <row r="46" spans="1:8" ht="32.25" customHeight="1">
      <c r="A46" s="22" t="s">
        <v>74</v>
      </c>
      <c r="B46" s="84" t="s">
        <v>75</v>
      </c>
      <c r="C46" s="85"/>
      <c r="D46" s="86"/>
      <c r="E46" s="17">
        <v>0</v>
      </c>
      <c r="G46" s="15">
        <v>178.2</v>
      </c>
      <c r="H46" s="10" t="s">
        <v>181</v>
      </c>
    </row>
    <row r="47" spans="1:8" ht="57" customHeight="1">
      <c r="A47" s="22" t="s">
        <v>156</v>
      </c>
      <c r="B47" s="84" t="s">
        <v>157</v>
      </c>
      <c r="C47" s="97"/>
      <c r="D47" s="98"/>
      <c r="E47" s="17">
        <v>43333.1</v>
      </c>
      <c r="G47" s="20">
        <v>49807.7</v>
      </c>
      <c r="H47" s="10">
        <f>G47/E47*100</f>
        <v>114.94146506942728</v>
      </c>
    </row>
    <row r="48" spans="1:8" ht="36" customHeight="1">
      <c r="A48" s="2" t="s">
        <v>169</v>
      </c>
      <c r="B48" s="84" t="s">
        <v>105</v>
      </c>
      <c r="C48" s="85"/>
      <c r="D48" s="86"/>
      <c r="E48" s="17">
        <v>30300</v>
      </c>
      <c r="G48" s="15">
        <v>30424.5</v>
      </c>
      <c r="H48" s="10">
        <f t="shared" si="0"/>
        <v>100.4108910891089</v>
      </c>
    </row>
    <row r="49" spans="1:8" ht="11.25">
      <c r="A49" s="8" t="s">
        <v>47</v>
      </c>
      <c r="B49" s="110" t="s">
        <v>16</v>
      </c>
      <c r="C49" s="111"/>
      <c r="D49" s="112"/>
      <c r="E49" s="12">
        <f>SUM(E50:E57)</f>
        <v>6169</v>
      </c>
      <c r="G49" s="23">
        <f>SUM(G50:G57)</f>
        <v>12904.3</v>
      </c>
      <c r="H49" s="10">
        <f t="shared" si="0"/>
        <v>209.17976981682608</v>
      </c>
    </row>
    <row r="50" spans="1:8" ht="56.25" customHeight="1">
      <c r="A50" s="22" t="s">
        <v>43</v>
      </c>
      <c r="B50" s="84" t="s">
        <v>25</v>
      </c>
      <c r="C50" s="85"/>
      <c r="D50" s="86"/>
      <c r="E50" s="17">
        <v>104</v>
      </c>
      <c r="G50" s="15">
        <v>98.4</v>
      </c>
      <c r="H50" s="10">
        <f t="shared" si="0"/>
        <v>94.61538461538463</v>
      </c>
    </row>
    <row r="51" spans="1:8" ht="46.5" customHeight="1">
      <c r="A51" s="22" t="s">
        <v>44</v>
      </c>
      <c r="B51" s="84" t="s">
        <v>6</v>
      </c>
      <c r="C51" s="85"/>
      <c r="D51" s="86"/>
      <c r="E51" s="17">
        <v>10</v>
      </c>
      <c r="G51" s="15">
        <v>62.2</v>
      </c>
      <c r="H51" s="10">
        <f t="shared" si="0"/>
        <v>622.0000000000001</v>
      </c>
    </row>
    <row r="52" spans="1:8" ht="44.25" customHeight="1">
      <c r="A52" s="22" t="s">
        <v>45</v>
      </c>
      <c r="B52" s="84" t="s">
        <v>7</v>
      </c>
      <c r="C52" s="85"/>
      <c r="D52" s="86"/>
      <c r="E52" s="17">
        <v>162</v>
      </c>
      <c r="G52" s="15">
        <v>163.9</v>
      </c>
      <c r="H52" s="10">
        <f t="shared" si="0"/>
        <v>101.17283950617283</v>
      </c>
    </row>
    <row r="53" spans="1:8" ht="26.25" customHeight="1">
      <c r="A53" s="22" t="s">
        <v>204</v>
      </c>
      <c r="B53" s="84" t="s">
        <v>205</v>
      </c>
      <c r="C53" s="97"/>
      <c r="D53" s="98"/>
      <c r="E53" s="45" t="s">
        <v>181</v>
      </c>
      <c r="G53" s="20">
        <v>20</v>
      </c>
      <c r="H53" s="54" t="s">
        <v>181</v>
      </c>
    </row>
    <row r="54" spans="1:8" ht="27" customHeight="1">
      <c r="A54" s="22" t="s">
        <v>158</v>
      </c>
      <c r="B54" s="84" t="s">
        <v>159</v>
      </c>
      <c r="C54" s="97"/>
      <c r="D54" s="98"/>
      <c r="E54" s="17">
        <v>0</v>
      </c>
      <c r="G54" s="15">
        <v>6.6</v>
      </c>
      <c r="H54" s="55">
        <v>0</v>
      </c>
    </row>
    <row r="55" spans="1:8" ht="44.25" customHeight="1">
      <c r="A55" s="22" t="s">
        <v>182</v>
      </c>
      <c r="B55" s="84" t="s">
        <v>183</v>
      </c>
      <c r="C55" s="95"/>
      <c r="D55" s="96"/>
      <c r="E55" s="45" t="s">
        <v>181</v>
      </c>
      <c r="G55" s="20">
        <v>20</v>
      </c>
      <c r="H55" s="54" t="s">
        <v>181</v>
      </c>
    </row>
    <row r="56" spans="1:8" ht="24.75" customHeight="1">
      <c r="A56" s="25" t="s">
        <v>51</v>
      </c>
      <c r="B56" s="87" t="s">
        <v>52</v>
      </c>
      <c r="C56" s="88"/>
      <c r="D56" s="89"/>
      <c r="E56" s="17">
        <v>2743</v>
      </c>
      <c r="G56" s="15">
        <v>3007.9</v>
      </c>
      <c r="H56" s="10">
        <f t="shared" si="0"/>
        <v>109.65730951512941</v>
      </c>
    </row>
    <row r="57" spans="1:8" s="24" customFormat="1" ht="35.25" customHeight="1">
      <c r="A57" s="32" t="s">
        <v>76</v>
      </c>
      <c r="B57" s="90" t="s">
        <v>120</v>
      </c>
      <c r="C57" s="91"/>
      <c r="D57" s="92"/>
      <c r="E57" s="12">
        <f>SUM(E59:E61)</f>
        <v>3150</v>
      </c>
      <c r="G57" s="23">
        <f>G58+G59+G60+G61</f>
        <v>9525.3</v>
      </c>
      <c r="H57" s="10">
        <f t="shared" si="0"/>
        <v>302.3904761904762</v>
      </c>
    </row>
    <row r="58" spans="1:8" s="24" customFormat="1" ht="33.75" customHeight="1">
      <c r="A58" s="25" t="s">
        <v>76</v>
      </c>
      <c r="B58" s="87" t="s">
        <v>203</v>
      </c>
      <c r="C58" s="88"/>
      <c r="D58" s="89"/>
      <c r="E58" s="46" t="s">
        <v>181</v>
      </c>
      <c r="G58" s="20">
        <v>17.5</v>
      </c>
      <c r="H58" s="10" t="s">
        <v>181</v>
      </c>
    </row>
    <row r="59" spans="1:8" ht="18" customHeight="1">
      <c r="A59" s="25" t="s">
        <v>76</v>
      </c>
      <c r="B59" s="87" t="s">
        <v>111</v>
      </c>
      <c r="C59" s="88"/>
      <c r="D59" s="89"/>
      <c r="E59" s="17">
        <v>150</v>
      </c>
      <c r="G59" s="15">
        <v>6513.1</v>
      </c>
      <c r="H59" s="57">
        <f t="shared" si="0"/>
        <v>4342.066666666667</v>
      </c>
    </row>
    <row r="60" spans="1:8" ht="24.75" customHeight="1">
      <c r="A60" s="25" t="s">
        <v>76</v>
      </c>
      <c r="B60" s="87" t="s">
        <v>99</v>
      </c>
      <c r="C60" s="88"/>
      <c r="D60" s="89"/>
      <c r="E60" s="17">
        <v>750</v>
      </c>
      <c r="G60" s="15">
        <v>880.2</v>
      </c>
      <c r="H60" s="10">
        <f t="shared" si="0"/>
        <v>117.36</v>
      </c>
    </row>
    <row r="61" spans="1:8" ht="24" customHeight="1">
      <c r="A61" s="25" t="s">
        <v>76</v>
      </c>
      <c r="B61" s="87" t="s">
        <v>100</v>
      </c>
      <c r="C61" s="88"/>
      <c r="D61" s="89"/>
      <c r="E61" s="17">
        <v>2250</v>
      </c>
      <c r="G61" s="15">
        <v>2114.5</v>
      </c>
      <c r="H61" s="10">
        <f t="shared" si="0"/>
        <v>93.97777777777779</v>
      </c>
    </row>
    <row r="62" spans="1:8" ht="11.25">
      <c r="A62" s="32" t="s">
        <v>46</v>
      </c>
      <c r="B62" s="90" t="s">
        <v>17</v>
      </c>
      <c r="C62" s="91"/>
      <c r="D62" s="92"/>
      <c r="E62" s="12">
        <f>E65</f>
        <v>41790</v>
      </c>
      <c r="G62" s="23">
        <f>G63+G65</f>
        <v>41936.600000000006</v>
      </c>
      <c r="H62" s="10">
        <f t="shared" si="0"/>
        <v>100.35080162718356</v>
      </c>
    </row>
    <row r="63" spans="1:8" ht="18" customHeight="1">
      <c r="A63" s="32" t="s">
        <v>161</v>
      </c>
      <c r="B63" s="90" t="s">
        <v>160</v>
      </c>
      <c r="C63" s="97"/>
      <c r="D63" s="98"/>
      <c r="E63" s="12"/>
      <c r="G63" s="8">
        <f>G64</f>
        <v>-1.5</v>
      </c>
      <c r="H63" s="10">
        <v>0</v>
      </c>
    </row>
    <row r="64" spans="1:8" ht="23.25" customHeight="1">
      <c r="A64" s="32" t="s">
        <v>161</v>
      </c>
      <c r="B64" s="87" t="s">
        <v>162</v>
      </c>
      <c r="C64" s="97"/>
      <c r="D64" s="98"/>
      <c r="E64" s="12">
        <v>0</v>
      </c>
      <c r="G64" s="15">
        <v>-1.5</v>
      </c>
      <c r="H64" s="10">
        <v>0</v>
      </c>
    </row>
    <row r="65" spans="1:8" s="24" customFormat="1" ht="22.5" customHeight="1">
      <c r="A65" s="32" t="s">
        <v>77</v>
      </c>
      <c r="B65" s="90" t="s">
        <v>133</v>
      </c>
      <c r="C65" s="91"/>
      <c r="D65" s="92"/>
      <c r="E65" s="12">
        <f>SUM(E66:E67)</f>
        <v>41790</v>
      </c>
      <c r="G65" s="23">
        <f>G66+G67+G68</f>
        <v>41938.100000000006</v>
      </c>
      <c r="H65" s="10">
        <f t="shared" si="0"/>
        <v>100.35439100263221</v>
      </c>
    </row>
    <row r="66" spans="1:8" ht="18" customHeight="1">
      <c r="A66" s="25" t="s">
        <v>78</v>
      </c>
      <c r="B66" s="113" t="s">
        <v>101</v>
      </c>
      <c r="C66" s="114"/>
      <c r="D66" s="115"/>
      <c r="E66" s="17">
        <v>1290</v>
      </c>
      <c r="G66" s="20">
        <v>1290</v>
      </c>
      <c r="H66" s="10">
        <f t="shared" si="0"/>
        <v>100</v>
      </c>
    </row>
    <row r="67" spans="1:8" ht="15.75" customHeight="1">
      <c r="A67" s="25" t="s">
        <v>79</v>
      </c>
      <c r="B67" s="87" t="s">
        <v>102</v>
      </c>
      <c r="C67" s="88"/>
      <c r="D67" s="89"/>
      <c r="E67" s="17">
        <v>40500</v>
      </c>
      <c r="G67" s="20">
        <v>40645.8</v>
      </c>
      <c r="H67" s="10">
        <f t="shared" si="0"/>
        <v>100.36</v>
      </c>
    </row>
    <row r="68" spans="1:8" ht="15.75" customHeight="1">
      <c r="A68" s="25" t="s">
        <v>79</v>
      </c>
      <c r="B68" s="87" t="s">
        <v>184</v>
      </c>
      <c r="C68" s="95"/>
      <c r="D68" s="96"/>
      <c r="E68" s="17"/>
      <c r="G68" s="20">
        <v>2.3</v>
      </c>
      <c r="H68" s="10"/>
    </row>
    <row r="69" spans="1:8" s="24" customFormat="1" ht="15.75" customHeight="1">
      <c r="A69" s="8" t="s">
        <v>87</v>
      </c>
      <c r="B69" s="105" t="s">
        <v>89</v>
      </c>
      <c r="C69" s="106"/>
      <c r="D69" s="107"/>
      <c r="E69" s="12">
        <f>E70</f>
        <v>-2430.5</v>
      </c>
      <c r="G69" s="8">
        <f>G70</f>
        <v>-2430.5</v>
      </c>
      <c r="H69" s="10">
        <f t="shared" si="0"/>
        <v>100</v>
      </c>
    </row>
    <row r="70" spans="1:8" s="2" customFormat="1" ht="21" customHeight="1">
      <c r="A70" s="25" t="s">
        <v>88</v>
      </c>
      <c r="B70" s="87" t="s">
        <v>90</v>
      </c>
      <c r="C70" s="103"/>
      <c r="D70" s="104"/>
      <c r="E70" s="17">
        <v>-2430.5</v>
      </c>
      <c r="F70" s="7">
        <v>-2085.3</v>
      </c>
      <c r="G70" s="22">
        <v>-2430.5</v>
      </c>
      <c r="H70" s="10">
        <f t="shared" si="0"/>
        <v>100</v>
      </c>
    </row>
    <row r="71" spans="1:8" s="2" customFormat="1" ht="23.25" customHeight="1">
      <c r="A71" s="69"/>
      <c r="B71" s="100" t="s">
        <v>168</v>
      </c>
      <c r="C71" s="101"/>
      <c r="D71" s="102"/>
      <c r="E71" s="67">
        <f>E33+E40+E42+E44+E49+E62+E69</f>
        <v>759582.6</v>
      </c>
      <c r="F71" s="63"/>
      <c r="G71" s="64">
        <f>G69+G62+G49+G44+G42+G40+G33</f>
        <v>622291.6000000001</v>
      </c>
      <c r="H71" s="65">
        <f t="shared" si="0"/>
        <v>81.92546801361696</v>
      </c>
    </row>
    <row r="72" spans="1:8" ht="20.25" customHeight="1">
      <c r="A72" s="70" t="s">
        <v>80</v>
      </c>
      <c r="B72" s="100" t="s">
        <v>207</v>
      </c>
      <c r="C72" s="108"/>
      <c r="D72" s="109"/>
      <c r="E72" s="67">
        <f>E74+E84+E100+E77+E104+E105</f>
        <v>863344.7</v>
      </c>
      <c r="F72" s="68"/>
      <c r="G72" s="64">
        <f>G74+G77+G84+G100+G104+G105</f>
        <v>862472.5</v>
      </c>
      <c r="H72" s="65">
        <f t="shared" si="0"/>
        <v>99.89897430307964</v>
      </c>
    </row>
    <row r="73" spans="1:8" ht="42.75" customHeight="1">
      <c r="A73" s="50" t="s">
        <v>206</v>
      </c>
      <c r="B73" s="90" t="s">
        <v>8</v>
      </c>
      <c r="C73" s="88"/>
      <c r="D73" s="89"/>
      <c r="E73" s="12">
        <f>E74+E77+E84+E100</f>
        <v>665724.7</v>
      </c>
      <c r="F73" s="26"/>
      <c r="G73" s="58">
        <f>G74+G77+G84+G100</f>
        <v>664842.5</v>
      </c>
      <c r="H73" s="59">
        <f>G73/E73*100</f>
        <v>99.86748275976541</v>
      </c>
    </row>
    <row r="74" spans="1:8" ht="25.5" customHeight="1">
      <c r="A74" s="34" t="s">
        <v>136</v>
      </c>
      <c r="B74" s="105" t="s">
        <v>138</v>
      </c>
      <c r="C74" s="97"/>
      <c r="D74" s="98"/>
      <c r="E74" s="12">
        <f>SUM(E75:E76)</f>
        <v>133703</v>
      </c>
      <c r="G74" s="23">
        <f>G75+G76</f>
        <v>133702.8</v>
      </c>
      <c r="H74" s="10">
        <f t="shared" si="0"/>
        <v>99.99985041472516</v>
      </c>
    </row>
    <row r="75" spans="1:8" ht="15.75" customHeight="1">
      <c r="A75" s="34" t="s">
        <v>170</v>
      </c>
      <c r="B75" s="84" t="s">
        <v>137</v>
      </c>
      <c r="C75" s="85"/>
      <c r="D75" s="86"/>
      <c r="E75" s="17">
        <v>300</v>
      </c>
      <c r="G75" s="20">
        <v>300</v>
      </c>
      <c r="H75" s="10">
        <f t="shared" si="0"/>
        <v>100</v>
      </c>
    </row>
    <row r="76" spans="1:8" ht="24" customHeight="1">
      <c r="A76" s="34" t="s">
        <v>185</v>
      </c>
      <c r="B76" s="84" t="s">
        <v>186</v>
      </c>
      <c r="C76" s="95"/>
      <c r="D76" s="96"/>
      <c r="E76" s="17">
        <v>133403</v>
      </c>
      <c r="G76" s="20">
        <v>133402.8</v>
      </c>
      <c r="H76" s="10">
        <f aca="true" t="shared" si="1" ref="H76:H83">G76/E76*100</f>
        <v>99.99985007833406</v>
      </c>
    </row>
    <row r="77" spans="1:8" ht="24" customHeight="1">
      <c r="A77" s="34" t="s">
        <v>172</v>
      </c>
      <c r="B77" s="99" t="s">
        <v>171</v>
      </c>
      <c r="C77" s="82"/>
      <c r="D77" s="83"/>
      <c r="E77" s="35">
        <f>SUM(E78:E83)</f>
        <v>183870.69999999998</v>
      </c>
      <c r="G77" s="48">
        <f>SUM(G78:G83)</f>
        <v>183866.5</v>
      </c>
      <c r="H77" s="49">
        <f t="shared" si="1"/>
        <v>99.99771578614755</v>
      </c>
    </row>
    <row r="78" spans="1:8" ht="44.25" customHeight="1">
      <c r="A78" s="15" t="s">
        <v>191</v>
      </c>
      <c r="B78" s="84" t="s">
        <v>173</v>
      </c>
      <c r="C78" s="95"/>
      <c r="D78" s="96"/>
      <c r="E78" s="17">
        <v>140646.4</v>
      </c>
      <c r="G78" s="20">
        <v>140646.4</v>
      </c>
      <c r="H78" s="56">
        <f t="shared" si="1"/>
        <v>100</v>
      </c>
    </row>
    <row r="79" spans="1:8" ht="25.5" customHeight="1">
      <c r="A79" s="15" t="s">
        <v>192</v>
      </c>
      <c r="B79" s="84" t="s">
        <v>174</v>
      </c>
      <c r="C79" s="95"/>
      <c r="D79" s="96"/>
      <c r="E79" s="17">
        <v>18002.8</v>
      </c>
      <c r="G79" s="20">
        <v>18002.7</v>
      </c>
      <c r="H79" s="56">
        <f t="shared" si="1"/>
        <v>99.99944453085077</v>
      </c>
    </row>
    <row r="80" spans="1:8" ht="16.5" customHeight="1">
      <c r="A80" s="15" t="s">
        <v>193</v>
      </c>
      <c r="B80" s="84" t="s">
        <v>175</v>
      </c>
      <c r="C80" s="95"/>
      <c r="D80" s="96"/>
      <c r="E80" s="17">
        <v>228</v>
      </c>
      <c r="G80" s="20">
        <v>223.9</v>
      </c>
      <c r="H80" s="56">
        <f t="shared" si="1"/>
        <v>98.20175438596492</v>
      </c>
    </row>
    <row r="81" spans="1:8" ht="24.75" customHeight="1">
      <c r="A81" s="15" t="s">
        <v>193</v>
      </c>
      <c r="B81" s="84" t="s">
        <v>176</v>
      </c>
      <c r="C81" s="95"/>
      <c r="D81" s="96"/>
      <c r="E81" s="17">
        <v>4992</v>
      </c>
      <c r="G81" s="20">
        <v>4992</v>
      </c>
      <c r="H81" s="10">
        <f t="shared" si="1"/>
        <v>100</v>
      </c>
    </row>
    <row r="82" spans="1:8" ht="24" customHeight="1">
      <c r="A82" s="15" t="s">
        <v>190</v>
      </c>
      <c r="B82" s="84" t="s">
        <v>208</v>
      </c>
      <c r="C82" s="95"/>
      <c r="D82" s="96"/>
      <c r="E82" s="17">
        <v>19407.5</v>
      </c>
      <c r="G82" s="20">
        <v>19407.5</v>
      </c>
      <c r="H82" s="10">
        <f t="shared" si="1"/>
        <v>100</v>
      </c>
    </row>
    <row r="83" spans="1:8" ht="25.5" customHeight="1">
      <c r="A83" s="15" t="s">
        <v>194</v>
      </c>
      <c r="B83" s="84" t="s">
        <v>187</v>
      </c>
      <c r="C83" s="95"/>
      <c r="D83" s="96"/>
      <c r="E83" s="17">
        <v>594</v>
      </c>
      <c r="G83" s="20">
        <v>594</v>
      </c>
      <c r="H83" s="10">
        <f t="shared" si="1"/>
        <v>100</v>
      </c>
    </row>
    <row r="84" spans="1:8" ht="21.75" customHeight="1">
      <c r="A84" s="34" t="s">
        <v>103</v>
      </c>
      <c r="B84" s="105" t="s">
        <v>18</v>
      </c>
      <c r="C84" s="106"/>
      <c r="D84" s="107"/>
      <c r="E84" s="12">
        <f>SUM(E85:E99)</f>
        <v>301287</v>
      </c>
      <c r="G84" s="23">
        <f>SUM(G85:G99)</f>
        <v>300440.19999999995</v>
      </c>
      <c r="H84" s="49">
        <f t="shared" si="0"/>
        <v>99.71893908466014</v>
      </c>
    </row>
    <row r="85" spans="1:8" ht="16.5" customHeight="1">
      <c r="A85" s="22" t="s">
        <v>201</v>
      </c>
      <c r="B85" s="132" t="s">
        <v>202</v>
      </c>
      <c r="C85" s="133"/>
      <c r="D85" s="134"/>
      <c r="E85" s="47">
        <v>4</v>
      </c>
      <c r="G85" s="20">
        <v>0</v>
      </c>
      <c r="H85" s="49"/>
    </row>
    <row r="86" spans="1:8" ht="35.25" customHeight="1">
      <c r="A86" s="22" t="s">
        <v>188</v>
      </c>
      <c r="B86" s="132" t="s">
        <v>189</v>
      </c>
      <c r="C86" s="133"/>
      <c r="D86" s="134"/>
      <c r="E86" s="47">
        <v>435</v>
      </c>
      <c r="G86" s="20">
        <v>358</v>
      </c>
      <c r="H86" s="10">
        <v>0</v>
      </c>
    </row>
    <row r="87" spans="1:8" ht="36" customHeight="1">
      <c r="A87" s="22" t="s">
        <v>106</v>
      </c>
      <c r="B87" s="84" t="s">
        <v>119</v>
      </c>
      <c r="C87" s="85"/>
      <c r="D87" s="86"/>
      <c r="E87" s="17">
        <v>1650</v>
      </c>
      <c r="G87" s="20">
        <v>1650</v>
      </c>
      <c r="H87" s="10">
        <f t="shared" si="0"/>
        <v>100</v>
      </c>
    </row>
    <row r="88" spans="1:8" ht="43.5" customHeight="1">
      <c r="A88" s="22" t="s">
        <v>106</v>
      </c>
      <c r="B88" s="84" t="s">
        <v>134</v>
      </c>
      <c r="C88" s="85"/>
      <c r="D88" s="86"/>
      <c r="E88" s="17">
        <v>761</v>
      </c>
      <c r="G88" s="20">
        <v>761</v>
      </c>
      <c r="H88" s="10">
        <f aca="true" t="shared" si="2" ref="H88:H114">G88/E88*100</f>
        <v>100</v>
      </c>
    </row>
    <row r="89" spans="1:8" ht="79.5" customHeight="1">
      <c r="A89" s="22" t="s">
        <v>107</v>
      </c>
      <c r="B89" s="84" t="s">
        <v>86</v>
      </c>
      <c r="C89" s="85"/>
      <c r="D89" s="86"/>
      <c r="E89" s="17">
        <v>200128</v>
      </c>
      <c r="G89" s="15">
        <v>200128</v>
      </c>
      <c r="H89" s="10">
        <f t="shared" si="2"/>
        <v>100</v>
      </c>
    </row>
    <row r="90" spans="1:8" ht="20.25" customHeight="1">
      <c r="A90" s="25" t="s">
        <v>143</v>
      </c>
      <c r="B90" s="87" t="s">
        <v>142</v>
      </c>
      <c r="C90" s="93"/>
      <c r="D90" s="94"/>
      <c r="E90" s="17">
        <v>4327</v>
      </c>
      <c r="F90" s="26"/>
      <c r="G90" s="27">
        <v>4127</v>
      </c>
      <c r="H90" s="10">
        <f t="shared" si="2"/>
        <v>95.37785994915646</v>
      </c>
    </row>
    <row r="91" spans="1:8" ht="69" customHeight="1">
      <c r="A91" s="22" t="s">
        <v>110</v>
      </c>
      <c r="B91" s="84" t="s">
        <v>141</v>
      </c>
      <c r="C91" s="85"/>
      <c r="D91" s="86"/>
      <c r="E91" s="17">
        <v>7807</v>
      </c>
      <c r="G91" s="20">
        <v>7807</v>
      </c>
      <c r="H91" s="10">
        <f t="shared" si="2"/>
        <v>100</v>
      </c>
    </row>
    <row r="92" spans="1:8" ht="55.5" customHeight="1">
      <c r="A92" s="22" t="s">
        <v>108</v>
      </c>
      <c r="B92" s="84" t="s">
        <v>85</v>
      </c>
      <c r="C92" s="85"/>
      <c r="D92" s="86"/>
      <c r="E92" s="17">
        <v>7755</v>
      </c>
      <c r="G92" s="20">
        <v>7754.9</v>
      </c>
      <c r="H92" s="10">
        <f t="shared" si="2"/>
        <v>99.9987105093488</v>
      </c>
    </row>
    <row r="93" spans="1:8" ht="47.25" customHeight="1">
      <c r="A93" s="22" t="s">
        <v>109</v>
      </c>
      <c r="B93" s="84" t="s">
        <v>104</v>
      </c>
      <c r="C93" s="85"/>
      <c r="D93" s="86"/>
      <c r="E93" s="17">
        <v>42797</v>
      </c>
      <c r="G93" s="15">
        <v>42403.7</v>
      </c>
      <c r="H93" s="10">
        <f t="shared" si="2"/>
        <v>99.08101035119283</v>
      </c>
    </row>
    <row r="94" spans="1:8" ht="44.25" customHeight="1">
      <c r="A94" s="25" t="s">
        <v>108</v>
      </c>
      <c r="B94" s="87" t="s">
        <v>135</v>
      </c>
      <c r="C94" s="88"/>
      <c r="D94" s="89"/>
      <c r="E94" s="17">
        <v>434</v>
      </c>
      <c r="G94" s="15">
        <v>432.1</v>
      </c>
      <c r="H94" s="10">
        <f t="shared" si="2"/>
        <v>99.56221198156683</v>
      </c>
    </row>
    <row r="95" spans="1:8" ht="33" customHeight="1">
      <c r="A95" s="25" t="s">
        <v>115</v>
      </c>
      <c r="B95" s="87" t="s">
        <v>50</v>
      </c>
      <c r="C95" s="88"/>
      <c r="D95" s="89"/>
      <c r="E95" s="17">
        <v>2333</v>
      </c>
      <c r="G95" s="15">
        <v>2320.8</v>
      </c>
      <c r="H95" s="10">
        <f t="shared" si="2"/>
        <v>99.47706815259323</v>
      </c>
    </row>
    <row r="96" spans="1:8" ht="28.5" customHeight="1">
      <c r="A96" s="22" t="s">
        <v>107</v>
      </c>
      <c r="B96" s="84" t="s">
        <v>122</v>
      </c>
      <c r="C96" s="85"/>
      <c r="D96" s="86"/>
      <c r="E96" s="17">
        <v>5329</v>
      </c>
      <c r="G96" s="20">
        <v>5329</v>
      </c>
      <c r="H96" s="10">
        <f t="shared" si="2"/>
        <v>100</v>
      </c>
    </row>
    <row r="97" spans="1:8" ht="55.5" customHeight="1">
      <c r="A97" s="22" t="s">
        <v>145</v>
      </c>
      <c r="B97" s="87" t="s">
        <v>144</v>
      </c>
      <c r="C97" s="93"/>
      <c r="D97" s="94"/>
      <c r="E97" s="17">
        <v>15462</v>
      </c>
      <c r="F97" s="26"/>
      <c r="G97" s="27">
        <v>15462</v>
      </c>
      <c r="H97" s="10">
        <f t="shared" si="2"/>
        <v>100</v>
      </c>
    </row>
    <row r="98" spans="1:8" ht="57" customHeight="1">
      <c r="A98" s="22" t="s">
        <v>177</v>
      </c>
      <c r="B98" s="87" t="s">
        <v>178</v>
      </c>
      <c r="C98" s="95"/>
      <c r="D98" s="96"/>
      <c r="E98" s="17">
        <v>3093</v>
      </c>
      <c r="F98" s="26"/>
      <c r="G98" s="31">
        <v>3092.4</v>
      </c>
      <c r="H98" s="10">
        <f t="shared" si="2"/>
        <v>99.98060135790496</v>
      </c>
    </row>
    <row r="99" spans="1:8" ht="49.5" customHeight="1">
      <c r="A99" s="22" t="s">
        <v>139</v>
      </c>
      <c r="B99" s="84" t="s">
        <v>140</v>
      </c>
      <c r="C99" s="97"/>
      <c r="D99" s="98"/>
      <c r="E99" s="17">
        <v>8972</v>
      </c>
      <c r="G99" s="15">
        <v>8814.3</v>
      </c>
      <c r="H99" s="10">
        <f t="shared" si="2"/>
        <v>98.24230940704413</v>
      </c>
    </row>
    <row r="100" spans="1:8" ht="19.5" customHeight="1">
      <c r="A100" s="8" t="s">
        <v>112</v>
      </c>
      <c r="B100" s="99" t="s">
        <v>113</v>
      </c>
      <c r="C100" s="103"/>
      <c r="D100" s="104"/>
      <c r="E100" s="35">
        <f>SUM(E101:E103)</f>
        <v>46864</v>
      </c>
      <c r="G100" s="23">
        <f>SUM(G101:G103)</f>
        <v>46833</v>
      </c>
      <c r="H100" s="10">
        <f t="shared" si="2"/>
        <v>99.93385114373507</v>
      </c>
    </row>
    <row r="101" spans="1:8" ht="58.5" customHeight="1">
      <c r="A101" s="31" t="s">
        <v>129</v>
      </c>
      <c r="B101" s="132" t="s">
        <v>114</v>
      </c>
      <c r="C101" s="97"/>
      <c r="D101" s="98"/>
      <c r="E101" s="17">
        <v>1672</v>
      </c>
      <c r="G101" s="20">
        <v>1672</v>
      </c>
      <c r="H101" s="10">
        <f t="shared" si="2"/>
        <v>100</v>
      </c>
    </row>
    <row r="102" spans="1:8" ht="34.5" customHeight="1">
      <c r="A102" s="31" t="s">
        <v>147</v>
      </c>
      <c r="B102" s="135" t="s">
        <v>146</v>
      </c>
      <c r="C102" s="93"/>
      <c r="D102" s="94"/>
      <c r="E102" s="17">
        <v>192</v>
      </c>
      <c r="F102" s="26"/>
      <c r="G102" s="27">
        <v>192</v>
      </c>
      <c r="H102" s="10">
        <f t="shared" si="2"/>
        <v>100</v>
      </c>
    </row>
    <row r="103" spans="1:8" ht="45" customHeight="1">
      <c r="A103" s="31" t="s">
        <v>179</v>
      </c>
      <c r="B103" s="135" t="s">
        <v>180</v>
      </c>
      <c r="C103" s="95"/>
      <c r="D103" s="96"/>
      <c r="E103" s="17">
        <v>45000</v>
      </c>
      <c r="F103" s="26"/>
      <c r="G103" s="27">
        <v>44969</v>
      </c>
      <c r="H103" s="10"/>
    </row>
    <row r="104" spans="1:8" ht="45" customHeight="1">
      <c r="A104" s="50" t="s">
        <v>196</v>
      </c>
      <c r="B104" s="81" t="s">
        <v>197</v>
      </c>
      <c r="C104" s="82"/>
      <c r="D104" s="83"/>
      <c r="E104" s="35">
        <v>196620</v>
      </c>
      <c r="F104" s="51"/>
      <c r="G104" s="52">
        <v>196620</v>
      </c>
      <c r="H104" s="49">
        <f>G104/E104*100</f>
        <v>100</v>
      </c>
    </row>
    <row r="105" spans="1:8" ht="24.75" customHeight="1">
      <c r="A105" s="50" t="s">
        <v>198</v>
      </c>
      <c r="B105" s="81" t="s">
        <v>195</v>
      </c>
      <c r="C105" s="82"/>
      <c r="D105" s="83"/>
      <c r="E105" s="35">
        <v>1000</v>
      </c>
      <c r="F105" s="51"/>
      <c r="G105" s="52">
        <v>1010</v>
      </c>
      <c r="H105" s="49">
        <f>G105/E105*100</f>
        <v>101</v>
      </c>
    </row>
    <row r="106" spans="1:8" s="2" customFormat="1" ht="24.75" customHeight="1">
      <c r="A106" s="61" t="s">
        <v>81</v>
      </c>
      <c r="B106" s="100" t="s">
        <v>82</v>
      </c>
      <c r="C106" s="101"/>
      <c r="D106" s="102"/>
      <c r="E106" s="73">
        <f>SUM(E107:E111)</f>
        <v>397966.30000000005</v>
      </c>
      <c r="F106" s="63"/>
      <c r="G106" s="64">
        <f>SUM(G107:G113)</f>
        <v>365606.3</v>
      </c>
      <c r="H106" s="74">
        <f t="shared" si="2"/>
        <v>91.86865822558342</v>
      </c>
    </row>
    <row r="107" spans="1:8" s="2" customFormat="1" ht="35.25" customHeight="1">
      <c r="A107" s="22" t="s">
        <v>83</v>
      </c>
      <c r="B107" s="84" t="s">
        <v>84</v>
      </c>
      <c r="C107" s="85"/>
      <c r="D107" s="86"/>
      <c r="E107" s="17">
        <v>130340</v>
      </c>
      <c r="F107" s="7">
        <v>5047.9</v>
      </c>
      <c r="G107" s="22">
        <v>112656.4</v>
      </c>
      <c r="H107" s="10">
        <f t="shared" si="2"/>
        <v>86.43271443915911</v>
      </c>
    </row>
    <row r="108" spans="1:8" ht="38.25" customHeight="1">
      <c r="A108" s="22" t="s">
        <v>124</v>
      </c>
      <c r="B108" s="84" t="s">
        <v>125</v>
      </c>
      <c r="C108" s="85"/>
      <c r="D108" s="86"/>
      <c r="E108" s="17">
        <v>7318.1</v>
      </c>
      <c r="F108" s="33">
        <v>-5047.9</v>
      </c>
      <c r="G108" s="15">
        <v>4390.6</v>
      </c>
      <c r="H108" s="10">
        <f t="shared" si="2"/>
        <v>59.996447165247815</v>
      </c>
    </row>
    <row r="109" spans="1:8" ht="57" customHeight="1">
      <c r="A109" s="22" t="s">
        <v>123</v>
      </c>
      <c r="B109" s="84" t="s">
        <v>126</v>
      </c>
      <c r="C109" s="85"/>
      <c r="D109" s="86"/>
      <c r="E109" s="17">
        <v>240014.2</v>
      </c>
      <c r="G109" s="31">
        <v>231838.3</v>
      </c>
      <c r="H109" s="10">
        <f t="shared" si="2"/>
        <v>96.59357654672097</v>
      </c>
    </row>
    <row r="110" spans="1:8" ht="60" customHeight="1">
      <c r="A110" s="22" t="s">
        <v>127</v>
      </c>
      <c r="B110" s="84" t="s">
        <v>128</v>
      </c>
      <c r="C110" s="85"/>
      <c r="D110" s="86"/>
      <c r="E110" s="17">
        <v>10829</v>
      </c>
      <c r="G110" s="15">
        <v>9152</v>
      </c>
      <c r="H110" s="10">
        <f t="shared" si="2"/>
        <v>84.51380552220888</v>
      </c>
    </row>
    <row r="111" spans="1:8" ht="89.25" customHeight="1">
      <c r="A111" s="22" t="s">
        <v>131</v>
      </c>
      <c r="B111" s="84" t="s">
        <v>132</v>
      </c>
      <c r="C111" s="85"/>
      <c r="D111" s="86"/>
      <c r="E111" s="17">
        <v>9465</v>
      </c>
      <c r="G111" s="15">
        <v>7646.8</v>
      </c>
      <c r="H111" s="10">
        <f t="shared" si="2"/>
        <v>80.79027997886952</v>
      </c>
    </row>
    <row r="112" spans="1:8" ht="23.25" customHeight="1">
      <c r="A112" s="22" t="s">
        <v>163</v>
      </c>
      <c r="B112" s="84" t="s">
        <v>164</v>
      </c>
      <c r="C112" s="97"/>
      <c r="D112" s="98"/>
      <c r="E112" s="17">
        <v>0</v>
      </c>
      <c r="G112" s="15">
        <v>131</v>
      </c>
      <c r="H112" s="10">
        <v>0</v>
      </c>
    </row>
    <row r="113" spans="1:8" ht="20.25" customHeight="1">
      <c r="A113" s="22" t="s">
        <v>165</v>
      </c>
      <c r="B113" s="84" t="s">
        <v>166</v>
      </c>
      <c r="C113" s="97"/>
      <c r="D113" s="98"/>
      <c r="E113" s="17">
        <v>0</v>
      </c>
      <c r="G113" s="15">
        <v>-208.8</v>
      </c>
      <c r="H113" s="10">
        <v>0</v>
      </c>
    </row>
    <row r="114" spans="1:8" ht="18.75" customHeight="1">
      <c r="A114" s="69"/>
      <c r="B114" s="119" t="s">
        <v>2</v>
      </c>
      <c r="C114" s="130"/>
      <c r="D114" s="131"/>
      <c r="E114" s="71">
        <f>E7+E72+E106</f>
        <v>2674586.3999999994</v>
      </c>
      <c r="F114" s="63"/>
      <c r="G114" s="64">
        <f>G106+G72+G7</f>
        <v>2518701.6000000006</v>
      </c>
      <c r="H114" s="72">
        <f t="shared" si="2"/>
        <v>94.17162967702225</v>
      </c>
    </row>
    <row r="115" ht="11.25">
      <c r="E115" s="26"/>
    </row>
    <row r="116" spans="1:8" ht="27" customHeight="1">
      <c r="A116" s="76" t="s">
        <v>209</v>
      </c>
      <c r="B116" s="77"/>
      <c r="C116" s="77"/>
      <c r="D116" s="77"/>
      <c r="E116" s="77"/>
      <c r="F116" s="77"/>
      <c r="G116" s="77"/>
      <c r="H116" s="77"/>
    </row>
    <row r="117" spans="3:8" ht="11.25">
      <c r="C117" s="38"/>
      <c r="D117" s="37"/>
      <c r="E117" s="37"/>
      <c r="F117" s="37"/>
      <c r="G117" s="37"/>
      <c r="H117" s="37"/>
    </row>
    <row r="118" spans="2:8" ht="11.25">
      <c r="B118" s="39"/>
      <c r="C118" s="40"/>
      <c r="D118" s="37"/>
      <c r="E118" s="37"/>
      <c r="F118" s="37"/>
      <c r="G118" s="37"/>
      <c r="H118" s="37"/>
    </row>
    <row r="119" spans="3:8" ht="11.25">
      <c r="C119" s="40"/>
      <c r="D119" s="37"/>
      <c r="E119" s="37"/>
      <c r="F119" s="37"/>
      <c r="G119" s="37"/>
      <c r="H119" s="37"/>
    </row>
    <row r="120" spans="3:8" ht="11.25">
      <c r="C120" s="37"/>
      <c r="D120" s="37"/>
      <c r="E120" s="37"/>
      <c r="F120" s="37"/>
      <c r="G120" s="37"/>
      <c r="H120" s="37"/>
    </row>
    <row r="121" spans="2:8" ht="11.25">
      <c r="B121" s="39"/>
      <c r="C121" s="37"/>
      <c r="D121" s="37"/>
      <c r="E121" s="37"/>
      <c r="F121" s="37"/>
      <c r="G121" s="37"/>
      <c r="H121" s="37"/>
    </row>
    <row r="122" spans="1:8" ht="11.25">
      <c r="A122" s="26"/>
      <c r="B122" s="41"/>
      <c r="C122" s="42"/>
      <c r="D122" s="37"/>
      <c r="E122" s="37"/>
      <c r="F122" s="37"/>
      <c r="G122" s="37"/>
      <c r="H122" s="37"/>
    </row>
    <row r="123" spans="1:8" ht="11.25">
      <c r="A123" s="26"/>
      <c r="B123" s="26"/>
      <c r="C123" s="43"/>
      <c r="D123" s="37"/>
      <c r="E123" s="37"/>
      <c r="F123" s="37"/>
      <c r="G123" s="37"/>
      <c r="H123" s="37"/>
    </row>
    <row r="124" spans="2:8" ht="11.25">
      <c r="B124" s="39"/>
      <c r="C124" s="36"/>
      <c r="D124" s="37"/>
      <c r="E124" s="37"/>
      <c r="F124" s="37"/>
      <c r="G124" s="37"/>
      <c r="H124" s="37"/>
    </row>
    <row r="125" spans="3:8" ht="11.25">
      <c r="C125" s="37"/>
      <c r="D125" s="37"/>
      <c r="E125" s="37"/>
      <c r="F125" s="37"/>
      <c r="G125" s="37"/>
      <c r="H125" s="37"/>
    </row>
    <row r="126" spans="3:8" ht="11.25">
      <c r="C126" s="37"/>
      <c r="D126" s="37"/>
      <c r="E126" s="37"/>
      <c r="F126" s="37"/>
      <c r="G126" s="37"/>
      <c r="H126" s="37"/>
    </row>
    <row r="127" spans="3:8" ht="11.25">
      <c r="C127" s="44"/>
      <c r="D127" s="44"/>
      <c r="E127" s="44"/>
      <c r="F127" s="37"/>
      <c r="G127" s="37"/>
      <c r="H127" s="37"/>
    </row>
    <row r="128" spans="3:8" ht="11.25">
      <c r="C128" s="37"/>
      <c r="D128" s="37"/>
      <c r="E128" s="37"/>
      <c r="F128" s="37"/>
      <c r="G128" s="37"/>
      <c r="H128" s="37"/>
    </row>
    <row r="129" spans="3:8" ht="11.25">
      <c r="C129" s="37"/>
      <c r="D129" s="37"/>
      <c r="E129" s="37"/>
      <c r="F129" s="37"/>
      <c r="G129" s="37"/>
      <c r="H129" s="37"/>
    </row>
    <row r="130" spans="3:8" ht="11.25">
      <c r="C130" s="37"/>
      <c r="D130" s="37"/>
      <c r="E130" s="37"/>
      <c r="F130" s="37"/>
      <c r="G130" s="37"/>
      <c r="H130" s="37"/>
    </row>
    <row r="131" spans="3:8" ht="11.25">
      <c r="C131" s="37"/>
      <c r="D131" s="37"/>
      <c r="E131" s="37"/>
      <c r="F131" s="37"/>
      <c r="G131" s="37"/>
      <c r="H131" s="37"/>
    </row>
    <row r="132" spans="3:8" ht="11.25">
      <c r="C132" s="37"/>
      <c r="D132" s="37"/>
      <c r="E132" s="37"/>
      <c r="F132" s="37"/>
      <c r="G132" s="37"/>
      <c r="H132" s="37"/>
    </row>
    <row r="133" spans="3:8" ht="11.25">
      <c r="C133" s="37"/>
      <c r="D133" s="37"/>
      <c r="E133" s="37"/>
      <c r="F133" s="37"/>
      <c r="G133" s="37"/>
      <c r="H133" s="37"/>
    </row>
    <row r="134" spans="3:8" ht="11.25">
      <c r="C134" s="37"/>
      <c r="D134" s="37"/>
      <c r="E134" s="37"/>
      <c r="F134" s="37"/>
      <c r="G134" s="37"/>
      <c r="H134" s="37"/>
    </row>
    <row r="135" spans="3:8" ht="11.25">
      <c r="C135" s="37"/>
      <c r="D135" s="37"/>
      <c r="E135" s="37"/>
      <c r="F135" s="37"/>
      <c r="G135" s="37"/>
      <c r="H135" s="37"/>
    </row>
    <row r="136" spans="3:8" ht="11.25">
      <c r="C136" s="37"/>
      <c r="D136" s="37"/>
      <c r="E136" s="37"/>
      <c r="F136" s="37"/>
      <c r="G136" s="37"/>
      <c r="H136" s="37"/>
    </row>
    <row r="137" spans="3:8" ht="11.25">
      <c r="C137" s="37"/>
      <c r="D137" s="37"/>
      <c r="E137" s="37"/>
      <c r="F137" s="37"/>
      <c r="G137" s="37"/>
      <c r="H137" s="37"/>
    </row>
    <row r="138" spans="3:8" ht="11.25">
      <c r="C138" s="37"/>
      <c r="D138" s="37"/>
      <c r="E138" s="37"/>
      <c r="F138" s="37"/>
      <c r="G138" s="37"/>
      <c r="H138" s="37"/>
    </row>
    <row r="139" spans="3:8" ht="11.25">
      <c r="C139" s="37"/>
      <c r="D139" s="37"/>
      <c r="E139" s="37"/>
      <c r="F139" s="37"/>
      <c r="G139" s="37"/>
      <c r="H139" s="37"/>
    </row>
    <row r="140" spans="3:8" ht="11.25">
      <c r="C140" s="37"/>
      <c r="D140" s="37"/>
      <c r="E140" s="37"/>
      <c r="F140" s="37"/>
      <c r="G140" s="37"/>
      <c r="H140" s="37"/>
    </row>
    <row r="141" spans="3:8" ht="11.25">
      <c r="C141" s="37"/>
      <c r="D141" s="37"/>
      <c r="E141" s="37"/>
      <c r="F141" s="37"/>
      <c r="G141" s="37"/>
      <c r="H141" s="37"/>
    </row>
  </sheetData>
  <mergeCells count="114">
    <mergeCell ref="B98:D98"/>
    <mergeCell ref="B102:D102"/>
    <mergeCell ref="B96:D96"/>
    <mergeCell ref="B91:D91"/>
    <mergeCell ref="B85:D85"/>
    <mergeCell ref="B53:D53"/>
    <mergeCell ref="B78:D78"/>
    <mergeCell ref="B73:D73"/>
    <mergeCell ref="B76:D76"/>
    <mergeCell ref="B83:D83"/>
    <mergeCell ref="B86:D86"/>
    <mergeCell ref="B79:D79"/>
    <mergeCell ref="B114:D114"/>
    <mergeCell ref="B101:D101"/>
    <mergeCell ref="B93:D93"/>
    <mergeCell ref="B89:D89"/>
    <mergeCell ref="B106:D106"/>
    <mergeCell ref="B111:D111"/>
    <mergeCell ref="B92:D92"/>
    <mergeCell ref="B109:D109"/>
    <mergeCell ref="B110:D110"/>
    <mergeCell ref="B100:D100"/>
    <mergeCell ref="B12:D12"/>
    <mergeCell ref="B15:D15"/>
    <mergeCell ref="B14:D14"/>
    <mergeCell ref="B22:D22"/>
    <mergeCell ref="B24:D24"/>
    <mergeCell ref="B26:D26"/>
    <mergeCell ref="B19:D19"/>
    <mergeCell ref="B23:D23"/>
    <mergeCell ref="B6:D6"/>
    <mergeCell ref="B7:D7"/>
    <mergeCell ref="B13:D13"/>
    <mergeCell ref="B20:D20"/>
    <mergeCell ref="B17:D17"/>
    <mergeCell ref="B16:D16"/>
    <mergeCell ref="B9:D9"/>
    <mergeCell ref="B10:D10"/>
    <mergeCell ref="B18:D18"/>
    <mergeCell ref="B8:D8"/>
    <mergeCell ref="B35:D35"/>
    <mergeCell ref="B39:D39"/>
    <mergeCell ref="B38:D38"/>
    <mergeCell ref="B36:D36"/>
    <mergeCell ref="B37:D37"/>
    <mergeCell ref="B42:D42"/>
    <mergeCell ref="B43:D43"/>
    <mergeCell ref="B59:D59"/>
    <mergeCell ref="B21:D21"/>
    <mergeCell ref="B30:D30"/>
    <mergeCell ref="B28:D28"/>
    <mergeCell ref="B29:D29"/>
    <mergeCell ref="B27:D27"/>
    <mergeCell ref="B25:D25"/>
    <mergeCell ref="B33:D33"/>
    <mergeCell ref="B50:D50"/>
    <mergeCell ref="B66:D66"/>
    <mergeCell ref="B46:D46"/>
    <mergeCell ref="B57:D57"/>
    <mergeCell ref="B56:D56"/>
    <mergeCell ref="B31:D31"/>
    <mergeCell ref="B47:D47"/>
    <mergeCell ref="B54:D54"/>
    <mergeCell ref="B51:D51"/>
    <mergeCell ref="B52:D52"/>
    <mergeCell ref="B44:D44"/>
    <mergeCell ref="B49:D49"/>
    <mergeCell ref="B34:D34"/>
    <mergeCell ref="B45:D45"/>
    <mergeCell ref="B41:D41"/>
    <mergeCell ref="B32:D32"/>
    <mergeCell ref="B71:D71"/>
    <mergeCell ref="B70:D70"/>
    <mergeCell ref="B84:D84"/>
    <mergeCell ref="B69:D69"/>
    <mergeCell ref="B74:D74"/>
    <mergeCell ref="B75:D75"/>
    <mergeCell ref="B72:D72"/>
    <mergeCell ref="B40:D40"/>
    <mergeCell ref="B48:D48"/>
    <mergeCell ref="B112:D112"/>
    <mergeCell ref="B113:D113"/>
    <mergeCell ref="B104:D104"/>
    <mergeCell ref="B94:D94"/>
    <mergeCell ref="B108:D108"/>
    <mergeCell ref="B107:D107"/>
    <mergeCell ref="B95:D95"/>
    <mergeCell ref="B99:D99"/>
    <mergeCell ref="B97:D97"/>
    <mergeCell ref="B103:D103"/>
    <mergeCell ref="B55:D55"/>
    <mergeCell ref="B58:D58"/>
    <mergeCell ref="B81:D81"/>
    <mergeCell ref="B60:D60"/>
    <mergeCell ref="B61:D61"/>
    <mergeCell ref="B63:D63"/>
    <mergeCell ref="B64:D64"/>
    <mergeCell ref="B65:D65"/>
    <mergeCell ref="B77:D77"/>
    <mergeCell ref="B80:D80"/>
    <mergeCell ref="B90:D90"/>
    <mergeCell ref="B87:D87"/>
    <mergeCell ref="B68:D68"/>
    <mergeCell ref="B82:D82"/>
    <mergeCell ref="E1:H1"/>
    <mergeCell ref="E2:H2"/>
    <mergeCell ref="E3:H3"/>
    <mergeCell ref="A116:H116"/>
    <mergeCell ref="A4:H4"/>
    <mergeCell ref="B105:D105"/>
    <mergeCell ref="B11:D11"/>
    <mergeCell ref="B67:D67"/>
    <mergeCell ref="B62:D62"/>
    <mergeCell ref="B88:D88"/>
  </mergeCells>
  <printOptions horizontalCentered="1"/>
  <pageMargins left="0.24" right="0.33" top="0.17" bottom="0.2755905511811024" header="0.17" footer="0.38"/>
  <pageSetup fitToHeight="3"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2011-06-22T10:39:08Z</cp:lastPrinted>
  <dcterms:created xsi:type="dcterms:W3CDTF">2003-12-24T07:39:21Z</dcterms:created>
  <dcterms:modified xsi:type="dcterms:W3CDTF">2011-06-27T15:04:53Z</dcterms:modified>
  <cp:category/>
  <cp:version/>
  <cp:contentType/>
  <cp:contentStatus/>
</cp:coreProperties>
</file>