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15255" windowHeight="1305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<sst xmlns="http://schemas.openxmlformats.org/spreadsheetml/2006/main" count="945" uniqueCount="139">
  <si>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</si>
  <si>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</si>
  <si>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</si>
  <si>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</si>
  <si>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</si>
  <si>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</si>
  <si>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</si>
  <si>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</si>
  <si>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</si>
  <si>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</si>
  <si>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</si>
  <si>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</si>
  <si>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</si>
  <si>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</si>
  <si>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</si>
  <si>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</si>
  <si>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</si>
  <si>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</si>
  <si>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</si>
  <si>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</si>
  <si>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</si>
  <si>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</si>
  <si>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</si>
  <si>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</si>
  <si>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</si>
  <si>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</si>
  <si>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</si>
  <si>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</si>
  <si>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</si>
  <si>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</si>
  <si>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</si>
  <si>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</si>
  <si>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</si>
  <si>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</si>
  <si>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</si>
  <si>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</si>
  <si>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к решению Совета депутатов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</si>
  <si>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</si>
  <si>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</si>
  <si>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</si>
  <si>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</si>
  <si>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</si>
  <si>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</si>
  <si>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</si>
  <si>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</si>
  <si>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</si>
  <si>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</si>
  <si>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</si>
  <si>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 xml:space="preserve">Муниципальное учреждение здравоохранения  "ДЦГБ" </t>
  </si>
  <si>
    <t>Другие общегосударственные вопросы</t>
  </si>
  <si>
    <t>Общегосударственные вопросы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</si>
  <si>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</si>
  <si>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</si>
  <si>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 xml:space="preserve">05 </t>
  </si>
  <si>
    <t>Всего по муниципальным целевым программам:</t>
  </si>
  <si>
    <t>Муниципальная программа "Развитие физической культуры и спорта в г. Долгопрудном на 2009-2011 гг."</t>
  </si>
  <si>
    <t>795 06 00</t>
  </si>
  <si>
    <t>Физическая культура и спорт</t>
  </si>
  <si>
    <t>Комитет по физической культуре, спорту ,туризму и делам молодежи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</si>
  <si>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</si>
  <si>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</si>
  <si>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 xml:space="preserve">01 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</si>
  <si>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</si>
  <si>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</si>
  <si>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</si>
  <si>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</si>
  <si>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</si>
  <si>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</si>
  <si>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Выполнение функций бюджетными учреждениями</t>
  </si>
  <si>
    <t>014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</si>
  <si>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</si>
  <si>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</si>
  <si>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</si>
  <si>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</si>
  <si>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</si>
  <si>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</si>
  <si>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</si>
  <si>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</si>
  <si>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795 09 00</t>
  </si>
  <si>
    <t>Культура, кинематография, средства массовой информации</t>
  </si>
  <si>
    <t>Культура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</si>
  <si>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</si>
  <si>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795 10 00</t>
  </si>
  <si>
    <t>795 11 00</t>
  </si>
  <si>
    <t>795 17 00</t>
  </si>
  <si>
    <t>795 18 00</t>
  </si>
  <si>
    <t>795 14 00</t>
  </si>
  <si>
    <t>795 15 00</t>
  </si>
  <si>
    <t>902</t>
  </si>
  <si>
    <t>901</t>
  </si>
  <si>
    <t>904</t>
  </si>
  <si>
    <t>905</t>
  </si>
  <si>
    <t>906</t>
  </si>
  <si>
    <t>907</t>
  </si>
  <si>
    <t>909</t>
  </si>
  <si>
    <t>903</t>
  </si>
  <si>
    <t>908</t>
  </si>
  <si>
    <t>11</t>
  </si>
  <si>
    <t xml:space="preserve">Физическая культура </t>
  </si>
  <si>
    <t>Здравоохранение</t>
  </si>
  <si>
    <t>13</t>
  </si>
  <si>
    <t>Расходы бюджета городского округа Долгопрудный на финансирование муниципальных целевых, долгосрочных, адресных программ на 2011 год</t>
  </si>
  <si>
    <t xml:space="preserve">Долгосрочная целевая  программа "Молодое поколение Долгопрудного на 2011-2015 годы" </t>
  </si>
  <si>
    <t>Муниципальная целевая программа "Модернизация системы здравоохранения городского округа Долгопрудного на период 2010-2011 гг."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</si>
  <si>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</si>
  <si>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Муниципальная комплексная программа "Дети Долгопрудного" на  2011-2012 годы</t>
  </si>
  <si>
    <t>Другие вопросы в области здравоохранения</t>
  </si>
  <si>
    <t>Бюджетные инвестиции</t>
  </si>
  <si>
    <t>003</t>
  </si>
  <si>
    <t>Функционирование органов  в сфере национальной безопасности, правоохранительной деятельности и обороны</t>
  </si>
  <si>
    <t>796 08 00</t>
  </si>
  <si>
    <t>00</t>
  </si>
  <si>
    <t>000</t>
  </si>
  <si>
    <t>000 00 00</t>
  </si>
  <si>
    <t>Совет депутатов города Долгопрудного Московской области</t>
  </si>
  <si>
    <t>019</t>
  </si>
  <si>
    <t>Субсидии некоммерческим организациям</t>
  </si>
  <si>
    <t>(Приложение № 4</t>
  </si>
  <si>
    <t>от 17.12. 2010г. № 75-нр)</t>
  </si>
  <si>
    <t>Муниципальная целевая программа "Социальная поддержка населения г. Долгопрудного на 2010-2011 годы"</t>
  </si>
  <si>
    <t>795 19 00</t>
  </si>
  <si>
    <t xml:space="preserve">000 </t>
  </si>
  <si>
    <t>522 09 14</t>
  </si>
  <si>
    <t>522 13 00</t>
  </si>
  <si>
    <t>Реализация мероприятий муниципальных 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2011 году</t>
  </si>
  <si>
    <t>522 15 00</t>
  </si>
  <si>
    <t>522 15 97</t>
  </si>
  <si>
    <t>Долгосрочная целевая программа Московской области "Жилище" на 2009-2012 годы"</t>
  </si>
  <si>
    <t>006</t>
  </si>
  <si>
    <t>Субсидии юридическим лицам</t>
  </si>
  <si>
    <t>600 05 00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</si>
  <si>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</si>
  <si>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Модернизация здравоохранения Московской области на 2011-2012 годы</t>
  </si>
  <si>
    <t>Межмуниципальное управление Министерства внутренних дел Российской Федерации "Мытищинское"</t>
  </si>
  <si>
    <t>Малое и среднее предпринимательство</t>
  </si>
  <si>
    <t>345 00 00</t>
  </si>
  <si>
    <t>345 01 00</t>
  </si>
  <si>
    <t>Приложение № 4</t>
  </si>
  <si>
    <t>от 23.12. 2011 г. №156-нр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</si>
</sst>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</numFmts>
  <fonts count="11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164" fontId="8" fillId="2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2" borderId="7" xfId="0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49" fontId="3" fillId="2" borderId="11" xfId="0" applyNumberFormat="1" applyFont="1" applyFill="1" applyBorder="1" applyAlignment="1">
      <alignment/>
    </xf>
    <xf numFmtId="49" fontId="3" fillId="2" borderId="10" xfId="0" applyNumberFormat="1" applyFont="1" applyFill="1" applyBorder="1" applyAlignment="1">
      <alignment/>
    </xf>
    <xf numFmtId="164" fontId="3" fillId="2" borderId="15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49" fontId="8" fillId="2" borderId="14" xfId="0" applyNumberFormat="1" applyFont="1" applyFill="1" applyBorder="1" applyAlignment="1">
      <alignment/>
    </xf>
    <xf numFmtId="49" fontId="8" fillId="2" borderId="13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9" fontId="8" fillId="0" borderId="11" xfId="0" applyNumberFormat="1" applyFont="1" applyBorder="1" applyAlignment="1">
      <alignment/>
    </xf>
    <xf numFmtId="0" fontId="9" fillId="0" borderId="2" xfId="0" applyFont="1" applyBorder="1" applyAlignment="1">
      <alignment/>
    </xf>
    <xf numFmtId="164" fontId="8" fillId="2" borderId="9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49" fontId="8" fillId="0" borderId="8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9" fillId="0" borderId="3" xfId="0" applyFont="1" applyBorder="1" applyAlignment="1">
      <alignment horizontal="center" wrapText="1"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164" fontId="8" fillId="2" borderId="3" xfId="0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0" fontId="8" fillId="0" borderId="5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8" fillId="0" borderId="15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8" fillId="0" borderId="4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4" xfId="0" applyFont="1" applyBorder="1" applyAlignment="1">
      <alignment horizontal="left" wrapText="1"/>
    </xf>
    <xf numFmtId="0" fontId="8" fillId="0" borderId="18" xfId="0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49" fontId="8" fillId="2" borderId="2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5" xfId="0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8" fillId="0" borderId="7" xfId="0" applyFont="1" applyBorder="1" applyAlignment="1">
      <alignment/>
    </xf>
    <xf numFmtId="49" fontId="8" fillId="0" borderId="8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49" fontId="0" fillId="0" borderId="22" xfId="0" applyNumberForma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3" fillId="0" borderId="26" xfId="0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8" fillId="0" borderId="28" xfId="0" applyFont="1" applyBorder="1" applyAlignment="1">
      <alignment horizontal="left"/>
    </xf>
    <xf numFmtId="165" fontId="9" fillId="0" borderId="3" xfId="2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 wrapText="1"/>
    </xf>
    <xf numFmtId="49" fontId="3" fillId="0" borderId="4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8" fillId="2" borderId="3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28" xfId="0" applyFont="1" applyBorder="1" applyAlignment="1">
      <alignment/>
    </xf>
    <xf numFmtId="0" fontId="10" fillId="2" borderId="29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4"/>
  <sheetViews>
    <sheetView tabSelected="1" workbookViewId="0" topLeftCell="B1">
      <selection activeCell="L21" sqref="L21"/>
    </sheetView>
  </sheetViews>
  <sheetFormatPr defaultColWidth="9.140625" defaultRowHeight="12"/>
  <cols>
    <col min="1" max="1" width="0" style="0" hidden="1" customWidth="1"/>
    <col min="2" max="2" width="6.57421875" style="26" customWidth="1"/>
    <col min="3" max="3" width="61.7109375" style="0" customWidth="1"/>
    <col min="4" max="4" width="10.00390625" style="0" customWidth="1"/>
    <col min="5" max="5" width="4.7109375" style="0" customWidth="1"/>
    <col min="6" max="6" width="5.00390625" style="0" customWidth="1"/>
    <col min="7" max="7" width="5.7109375" style="0" customWidth="1"/>
    <col min="8" max="8" width="6.140625" style="0" customWidth="1"/>
    <col min="9" max="9" width="17.28125" style="0" customWidth="1"/>
    <col min="11" max="11" width="9.421875" style="0" bestFit="1" customWidth="1"/>
  </cols>
  <sheetData>
    <row r="1" spans="7:9" ht="12.75">
      <c r="G1" s="251"/>
      <c r="H1" s="250"/>
      <c r="I1" s="3" t="s">
        <v>137</v>
      </c>
    </row>
    <row r="2" spans="6:9" ht="12.75">
      <c r="F2" s="251"/>
      <c r="G2" s="250"/>
      <c r="H2" s="250"/>
      <c r="I2" s="3" t="s">
        <v>36</v>
      </c>
    </row>
    <row r="3" spans="5:9" ht="12.75">
      <c r="E3" s="251"/>
      <c r="F3" s="250"/>
      <c r="G3" s="250"/>
      <c r="H3" s="250"/>
      <c r="I3" s="3" t="s">
        <v>138</v>
      </c>
    </row>
    <row r="4" ht="12.75" hidden="1">
      <c r="I4" s="3"/>
    </row>
    <row r="5" spans="7:9" ht="12.75">
      <c r="G5" s="251"/>
      <c r="H5" s="250"/>
      <c r="I5" s="3" t="s">
        <v>117</v>
      </c>
    </row>
    <row r="6" spans="6:9" ht="12.75">
      <c r="F6" s="251"/>
      <c r="G6" s="250"/>
      <c r="H6" s="250"/>
      <c r="I6" s="3" t="s">
        <v>36</v>
      </c>
    </row>
    <row r="7" spans="6:9" ht="12">
      <c r="F7" s="250"/>
      <c r="G7" s="250"/>
      <c r="H7" s="250"/>
      <c r="I7" s="252" t="s">
        <v>118</v>
      </c>
    </row>
    <row r="8" spans="2:9" ht="38.25" customHeight="1">
      <c r="B8" s="255" t="s">
        <v>101</v>
      </c>
      <c r="C8" s="255"/>
      <c r="D8" s="255"/>
      <c r="E8" s="255"/>
      <c r="F8" s="255"/>
      <c r="G8" s="255"/>
      <c r="H8" s="255"/>
      <c r="I8" s="255"/>
    </row>
    <row r="9" spans="2:9" ht="16.5" thickBot="1">
      <c r="B9" s="27"/>
      <c r="C9" s="256"/>
      <c r="D9" s="256"/>
      <c r="E9" s="256"/>
      <c r="F9" s="256"/>
      <c r="G9" s="256"/>
      <c r="H9" s="256"/>
      <c r="I9" s="256"/>
    </row>
    <row r="10" spans="2:9" ht="31.5" customHeight="1" thickBot="1">
      <c r="B10" s="10" t="s">
        <v>0</v>
      </c>
      <c r="C10" s="195" t="s">
        <v>1</v>
      </c>
      <c r="D10" s="34" t="s">
        <v>2</v>
      </c>
      <c r="E10" s="101" t="s">
        <v>3</v>
      </c>
      <c r="F10" s="34" t="s">
        <v>4</v>
      </c>
      <c r="G10" s="101" t="s">
        <v>5</v>
      </c>
      <c r="H10" s="34" t="s">
        <v>6</v>
      </c>
      <c r="I10" s="107" t="s">
        <v>7</v>
      </c>
    </row>
    <row r="11" spans="2:9" ht="29.25" customHeight="1" thickBot="1">
      <c r="B11" s="31">
        <v>1</v>
      </c>
      <c r="C11" s="196" t="s">
        <v>105</v>
      </c>
      <c r="D11" s="10" t="s">
        <v>8</v>
      </c>
      <c r="E11" s="108" t="s">
        <v>111</v>
      </c>
      <c r="F11" s="109" t="s">
        <v>111</v>
      </c>
      <c r="G11" s="108" t="s">
        <v>112</v>
      </c>
      <c r="H11" s="109" t="s">
        <v>112</v>
      </c>
      <c r="I11" s="110">
        <f>I12</f>
        <v>47200</v>
      </c>
    </row>
    <row r="12" spans="2:9" ht="12.75">
      <c r="B12" s="29"/>
      <c r="C12" s="37" t="s">
        <v>9</v>
      </c>
      <c r="D12" s="37" t="s">
        <v>8</v>
      </c>
      <c r="E12" s="38" t="s">
        <v>10</v>
      </c>
      <c r="F12" s="39" t="s">
        <v>111</v>
      </c>
      <c r="G12" s="38" t="s">
        <v>112</v>
      </c>
      <c r="H12" s="39" t="s">
        <v>112</v>
      </c>
      <c r="I12" s="40">
        <f>I13</f>
        <v>47200</v>
      </c>
    </row>
    <row r="13" spans="2:9" ht="12.75">
      <c r="B13" s="29"/>
      <c r="C13" s="41" t="s">
        <v>11</v>
      </c>
      <c r="D13" s="41" t="s">
        <v>8</v>
      </c>
      <c r="E13" s="42" t="s">
        <v>10</v>
      </c>
      <c r="F13" s="43" t="s">
        <v>12</v>
      </c>
      <c r="G13" s="42" t="s">
        <v>112</v>
      </c>
      <c r="H13" s="43" t="s">
        <v>112</v>
      </c>
      <c r="I13" s="44">
        <f>I17+I14+I16</f>
        <v>47200</v>
      </c>
    </row>
    <row r="14" spans="2:9" ht="12.75">
      <c r="B14" s="29"/>
      <c r="C14" s="197" t="s">
        <v>68</v>
      </c>
      <c r="D14" s="41" t="s">
        <v>8</v>
      </c>
      <c r="E14" s="42" t="s">
        <v>10</v>
      </c>
      <c r="F14" s="43" t="s">
        <v>12</v>
      </c>
      <c r="G14" s="42" t="s">
        <v>14</v>
      </c>
      <c r="H14" s="43" t="s">
        <v>112</v>
      </c>
      <c r="I14" s="45">
        <f>I15</f>
        <v>500</v>
      </c>
    </row>
    <row r="15" spans="2:9" ht="25.5">
      <c r="B15" s="29"/>
      <c r="C15" s="198" t="s">
        <v>58</v>
      </c>
      <c r="D15" s="46" t="s">
        <v>8</v>
      </c>
      <c r="E15" s="47" t="s">
        <v>10</v>
      </c>
      <c r="F15" s="48" t="s">
        <v>12</v>
      </c>
      <c r="G15" s="47" t="s">
        <v>14</v>
      </c>
      <c r="H15" s="48" t="s">
        <v>95</v>
      </c>
      <c r="I15" s="49">
        <v>500</v>
      </c>
    </row>
    <row r="16" spans="2:10" ht="12.75">
      <c r="B16" s="29"/>
      <c r="C16" s="134" t="s">
        <v>116</v>
      </c>
      <c r="D16" s="90" t="s">
        <v>8</v>
      </c>
      <c r="E16" s="91" t="s">
        <v>10</v>
      </c>
      <c r="F16" s="92" t="s">
        <v>12</v>
      </c>
      <c r="G16" s="91" t="s">
        <v>115</v>
      </c>
      <c r="H16" s="92" t="s">
        <v>112</v>
      </c>
      <c r="I16" s="135">
        <f>3639.2+200+396+16934-1684.8+25+400+616.6-166.2+285.6+98.2</f>
        <v>20743.6</v>
      </c>
      <c r="J16" s="4"/>
    </row>
    <row r="17" spans="2:10" ht="14.25" customHeight="1">
      <c r="B17" s="29"/>
      <c r="C17" s="199" t="s">
        <v>20</v>
      </c>
      <c r="D17" s="90" t="s">
        <v>8</v>
      </c>
      <c r="E17" s="91" t="s">
        <v>10</v>
      </c>
      <c r="F17" s="92" t="s">
        <v>12</v>
      </c>
      <c r="G17" s="91" t="s">
        <v>38</v>
      </c>
      <c r="H17" s="92" t="s">
        <v>112</v>
      </c>
      <c r="I17" s="136">
        <f>I18-I16</f>
        <v>25956.4</v>
      </c>
      <c r="J17" s="4"/>
    </row>
    <row r="18" spans="2:9" ht="32.25" customHeight="1" thickBot="1">
      <c r="B18" s="32"/>
      <c r="C18" s="200" t="s">
        <v>15</v>
      </c>
      <c r="D18" s="50" t="s">
        <v>8</v>
      </c>
      <c r="E18" s="51" t="s">
        <v>10</v>
      </c>
      <c r="F18" s="52" t="s">
        <v>12</v>
      </c>
      <c r="G18" s="51" t="s">
        <v>112</v>
      </c>
      <c r="H18" s="52" t="s">
        <v>88</v>
      </c>
      <c r="I18" s="53">
        <f>10000+16000+2000+15000+3700</f>
        <v>46700</v>
      </c>
    </row>
    <row r="19" spans="2:9" ht="14.25" customHeight="1" thickBot="1">
      <c r="B19" s="28"/>
      <c r="C19" s="6"/>
      <c r="D19" s="6"/>
      <c r="E19" s="12"/>
      <c r="F19" s="13"/>
      <c r="G19" s="12"/>
      <c r="H19" s="6"/>
      <c r="I19" s="14"/>
    </row>
    <row r="20" spans="2:9" ht="46.5" customHeight="1" thickBot="1">
      <c r="B20" s="116">
        <v>2</v>
      </c>
      <c r="C20" s="201" t="s">
        <v>81</v>
      </c>
      <c r="D20" s="10" t="s">
        <v>113</v>
      </c>
      <c r="E20" s="108" t="s">
        <v>111</v>
      </c>
      <c r="F20" s="109" t="s">
        <v>111</v>
      </c>
      <c r="G20" s="108" t="s">
        <v>112</v>
      </c>
      <c r="H20" s="109" t="s">
        <v>112</v>
      </c>
      <c r="I20" s="110">
        <f>I21+I35</f>
        <v>3341.1</v>
      </c>
    </row>
    <row r="21" spans="2:9" ht="83.25" customHeight="1">
      <c r="B21" s="113"/>
      <c r="C21" s="202" t="s">
        <v>124</v>
      </c>
      <c r="D21" s="190" t="s">
        <v>113</v>
      </c>
      <c r="E21" s="187" t="s">
        <v>111</v>
      </c>
      <c r="F21" s="188" t="s">
        <v>111</v>
      </c>
      <c r="G21" s="187" t="s">
        <v>112</v>
      </c>
      <c r="H21" s="188" t="s">
        <v>112</v>
      </c>
      <c r="I21" s="189">
        <f>I28+I23</f>
        <v>1531.1</v>
      </c>
    </row>
    <row r="22" spans="2:9" ht="16.5" customHeight="1">
      <c r="B22" s="113"/>
      <c r="C22" s="253" t="s">
        <v>134</v>
      </c>
      <c r="D22" s="169" t="s">
        <v>135</v>
      </c>
      <c r="E22" s="170" t="s">
        <v>111</v>
      </c>
      <c r="F22" s="171" t="s">
        <v>111</v>
      </c>
      <c r="G22" s="170" t="s">
        <v>112</v>
      </c>
      <c r="H22" s="171" t="s">
        <v>112</v>
      </c>
      <c r="I22" s="181">
        <f>I23</f>
        <v>500</v>
      </c>
    </row>
    <row r="23" spans="2:9" ht="91.5" customHeight="1">
      <c r="B23" s="113"/>
      <c r="C23" s="254" t="s">
        <v>124</v>
      </c>
      <c r="D23" s="169" t="s">
        <v>136</v>
      </c>
      <c r="E23" s="170" t="s">
        <v>111</v>
      </c>
      <c r="F23" s="171" t="s">
        <v>111</v>
      </c>
      <c r="G23" s="170" t="s">
        <v>112</v>
      </c>
      <c r="H23" s="171" t="s">
        <v>112</v>
      </c>
      <c r="I23" s="181">
        <f>I24</f>
        <v>500</v>
      </c>
    </row>
    <row r="24" spans="2:9" ht="16.5" customHeight="1">
      <c r="B24" s="113"/>
      <c r="C24" s="41" t="s">
        <v>65</v>
      </c>
      <c r="D24" s="169" t="s">
        <v>136</v>
      </c>
      <c r="E24" s="170" t="s">
        <v>63</v>
      </c>
      <c r="F24" s="171" t="s">
        <v>111</v>
      </c>
      <c r="G24" s="170" t="s">
        <v>112</v>
      </c>
      <c r="H24" s="171" t="s">
        <v>112</v>
      </c>
      <c r="I24" s="181">
        <f>I25</f>
        <v>500</v>
      </c>
    </row>
    <row r="25" spans="2:9" ht="14.25" customHeight="1">
      <c r="B25" s="113"/>
      <c r="C25" s="168" t="s">
        <v>49</v>
      </c>
      <c r="D25" s="169" t="s">
        <v>136</v>
      </c>
      <c r="E25" s="170" t="s">
        <v>63</v>
      </c>
      <c r="F25" s="171" t="s">
        <v>64</v>
      </c>
      <c r="G25" s="170" t="s">
        <v>112</v>
      </c>
      <c r="H25" s="171" t="s">
        <v>112</v>
      </c>
      <c r="I25" s="181">
        <f>I26</f>
        <v>500</v>
      </c>
    </row>
    <row r="26" spans="2:9" ht="14.25" customHeight="1">
      <c r="B26" s="113"/>
      <c r="C26" s="169" t="s">
        <v>129</v>
      </c>
      <c r="D26" s="169" t="s">
        <v>136</v>
      </c>
      <c r="E26" s="170" t="s">
        <v>63</v>
      </c>
      <c r="F26" s="171" t="s">
        <v>64</v>
      </c>
      <c r="G26" s="170" t="s">
        <v>128</v>
      </c>
      <c r="H26" s="171" t="s">
        <v>112</v>
      </c>
      <c r="I26" s="181">
        <f>I27</f>
        <v>500</v>
      </c>
    </row>
    <row r="27" spans="2:9" ht="15.75" customHeight="1">
      <c r="B27" s="113"/>
      <c r="C27" s="203" t="s">
        <v>21</v>
      </c>
      <c r="D27" s="190" t="s">
        <v>136</v>
      </c>
      <c r="E27" s="187" t="s">
        <v>63</v>
      </c>
      <c r="F27" s="188" t="s">
        <v>64</v>
      </c>
      <c r="G27" s="187" t="s">
        <v>128</v>
      </c>
      <c r="H27" s="188" t="s">
        <v>89</v>
      </c>
      <c r="I27" s="189">
        <v>500</v>
      </c>
    </row>
    <row r="28" spans="2:9" ht="91.5" customHeight="1">
      <c r="B28" s="113"/>
      <c r="C28" s="254" t="s">
        <v>124</v>
      </c>
      <c r="D28" s="169" t="s">
        <v>123</v>
      </c>
      <c r="E28" s="170" t="s">
        <v>111</v>
      </c>
      <c r="F28" s="171" t="s">
        <v>111</v>
      </c>
      <c r="G28" s="170" t="s">
        <v>112</v>
      </c>
      <c r="H28" s="171" t="s">
        <v>112</v>
      </c>
      <c r="I28" s="181">
        <f>I30</f>
        <v>1031.1</v>
      </c>
    </row>
    <row r="29" spans="2:9" ht="16.5" customHeight="1">
      <c r="B29" s="113"/>
      <c r="C29" s="41" t="s">
        <v>65</v>
      </c>
      <c r="D29" s="169" t="s">
        <v>123</v>
      </c>
      <c r="E29" s="170" t="s">
        <v>63</v>
      </c>
      <c r="F29" s="171" t="s">
        <v>111</v>
      </c>
      <c r="G29" s="170" t="s">
        <v>112</v>
      </c>
      <c r="H29" s="171" t="s">
        <v>112</v>
      </c>
      <c r="I29" s="181">
        <f>I30</f>
        <v>1031.1</v>
      </c>
    </row>
    <row r="30" spans="2:9" ht="15.75" customHeight="1">
      <c r="B30" s="113"/>
      <c r="C30" s="168" t="s">
        <v>49</v>
      </c>
      <c r="D30" s="169" t="s">
        <v>123</v>
      </c>
      <c r="E30" s="170" t="s">
        <v>63</v>
      </c>
      <c r="F30" s="171" t="s">
        <v>64</v>
      </c>
      <c r="G30" s="170" t="s">
        <v>112</v>
      </c>
      <c r="H30" s="171" t="s">
        <v>112</v>
      </c>
      <c r="I30" s="181">
        <f>I32+I34</f>
        <v>1031.1</v>
      </c>
    </row>
    <row r="31" spans="2:9" ht="15.75" customHeight="1">
      <c r="B31" s="113"/>
      <c r="C31" s="169" t="s">
        <v>129</v>
      </c>
      <c r="D31" s="169" t="s">
        <v>123</v>
      </c>
      <c r="E31" s="170" t="s">
        <v>63</v>
      </c>
      <c r="F31" s="171" t="s">
        <v>64</v>
      </c>
      <c r="G31" s="170" t="s">
        <v>128</v>
      </c>
      <c r="H31" s="171" t="s">
        <v>112</v>
      </c>
      <c r="I31" s="181">
        <f>I32</f>
        <v>400</v>
      </c>
    </row>
    <row r="32" spans="2:9" ht="15.75" customHeight="1">
      <c r="B32" s="113"/>
      <c r="C32" s="203" t="s">
        <v>21</v>
      </c>
      <c r="D32" s="190" t="s">
        <v>123</v>
      </c>
      <c r="E32" s="187" t="s">
        <v>63</v>
      </c>
      <c r="F32" s="188" t="s">
        <v>64</v>
      </c>
      <c r="G32" s="187" t="s">
        <v>128</v>
      </c>
      <c r="H32" s="188" t="s">
        <v>89</v>
      </c>
      <c r="I32" s="189">
        <f>1500-300-800</f>
        <v>400</v>
      </c>
    </row>
    <row r="33" spans="2:9" ht="15.75" customHeight="1">
      <c r="B33" s="113"/>
      <c r="C33" s="204" t="s">
        <v>20</v>
      </c>
      <c r="D33" s="164" t="s">
        <v>123</v>
      </c>
      <c r="E33" s="165" t="s">
        <v>63</v>
      </c>
      <c r="F33" s="166" t="s">
        <v>64</v>
      </c>
      <c r="G33" s="165" t="s">
        <v>38</v>
      </c>
      <c r="H33" s="166" t="s">
        <v>112</v>
      </c>
      <c r="I33" s="191">
        <f>I34</f>
        <v>631.0999999999999</v>
      </c>
    </row>
    <row r="34" spans="2:9" ht="15.75" customHeight="1">
      <c r="B34" s="113"/>
      <c r="C34" s="203" t="s">
        <v>21</v>
      </c>
      <c r="D34" s="190" t="s">
        <v>123</v>
      </c>
      <c r="E34" s="187" t="s">
        <v>63</v>
      </c>
      <c r="F34" s="188" t="s">
        <v>64</v>
      </c>
      <c r="G34" s="187" t="s">
        <v>38</v>
      </c>
      <c r="H34" s="188" t="s">
        <v>89</v>
      </c>
      <c r="I34" s="189">
        <f>1831.1-1500+300</f>
        <v>631.0999999999999</v>
      </c>
    </row>
    <row r="35" spans="2:9" ht="12.75">
      <c r="B35" s="29"/>
      <c r="C35" s="80" t="s">
        <v>65</v>
      </c>
      <c r="D35" s="72" t="s">
        <v>71</v>
      </c>
      <c r="E35" s="62" t="s">
        <v>63</v>
      </c>
      <c r="F35" s="63" t="s">
        <v>111</v>
      </c>
      <c r="G35" s="62" t="s">
        <v>112</v>
      </c>
      <c r="H35" s="63" t="s">
        <v>112</v>
      </c>
      <c r="I35" s="64">
        <f>I40+I37</f>
        <v>1810</v>
      </c>
    </row>
    <row r="36" spans="2:9" ht="12.75">
      <c r="B36" s="29"/>
      <c r="C36" s="169" t="s">
        <v>129</v>
      </c>
      <c r="D36" s="59" t="s">
        <v>71</v>
      </c>
      <c r="E36" s="60" t="s">
        <v>63</v>
      </c>
      <c r="F36" s="61" t="s">
        <v>64</v>
      </c>
      <c r="G36" s="187" t="s">
        <v>128</v>
      </c>
      <c r="H36" s="63" t="s">
        <v>112</v>
      </c>
      <c r="I36" s="189">
        <f>I37</f>
        <v>300</v>
      </c>
    </row>
    <row r="37" spans="2:9" ht="12.75">
      <c r="B37" s="29"/>
      <c r="C37" s="203" t="s">
        <v>21</v>
      </c>
      <c r="D37" s="59" t="s">
        <v>71</v>
      </c>
      <c r="E37" s="60" t="s">
        <v>63</v>
      </c>
      <c r="F37" s="61" t="s">
        <v>64</v>
      </c>
      <c r="G37" s="62" t="s">
        <v>128</v>
      </c>
      <c r="H37" s="188" t="s">
        <v>89</v>
      </c>
      <c r="I37" s="64">
        <v>300</v>
      </c>
    </row>
    <row r="38" spans="2:9" ht="12.75">
      <c r="B38" s="29"/>
      <c r="C38" s="146" t="s">
        <v>49</v>
      </c>
      <c r="D38" s="59" t="s">
        <v>71</v>
      </c>
      <c r="E38" s="60" t="s">
        <v>63</v>
      </c>
      <c r="F38" s="61" t="s">
        <v>64</v>
      </c>
      <c r="G38" s="62" t="s">
        <v>112</v>
      </c>
      <c r="H38" s="63" t="s">
        <v>112</v>
      </c>
      <c r="I38" s="64">
        <f>I39</f>
        <v>1510</v>
      </c>
    </row>
    <row r="39" spans="2:9" ht="17.25" customHeight="1">
      <c r="B39" s="29"/>
      <c r="C39" s="146" t="s">
        <v>20</v>
      </c>
      <c r="D39" s="59" t="s">
        <v>71</v>
      </c>
      <c r="E39" s="60" t="s">
        <v>63</v>
      </c>
      <c r="F39" s="61" t="s">
        <v>64</v>
      </c>
      <c r="G39" s="60" t="s">
        <v>38</v>
      </c>
      <c r="H39" s="63" t="s">
        <v>112</v>
      </c>
      <c r="I39" s="64">
        <f>I40</f>
        <v>1510</v>
      </c>
    </row>
    <row r="40" spans="2:9" ht="13.5" thickBot="1">
      <c r="B40" s="32"/>
      <c r="C40" s="149" t="s">
        <v>21</v>
      </c>
      <c r="D40" s="65" t="s">
        <v>71</v>
      </c>
      <c r="E40" s="66" t="s">
        <v>63</v>
      </c>
      <c r="F40" s="67" t="s">
        <v>64</v>
      </c>
      <c r="G40" s="66" t="s">
        <v>38</v>
      </c>
      <c r="H40" s="67" t="s">
        <v>89</v>
      </c>
      <c r="I40" s="68">
        <f>1810-300</f>
        <v>1510</v>
      </c>
    </row>
    <row r="41" spans="2:9" ht="12" customHeight="1" thickBot="1">
      <c r="B41" s="28"/>
      <c r="C41" s="6"/>
      <c r="D41" s="6"/>
      <c r="E41" s="12"/>
      <c r="F41" s="13"/>
      <c r="G41" s="12"/>
      <c r="H41" s="6"/>
      <c r="I41" s="14"/>
    </row>
    <row r="42" spans="2:9" s="4" customFormat="1" ht="47.25" customHeight="1" thickBot="1">
      <c r="B42" s="30">
        <v>3</v>
      </c>
      <c r="C42" s="201" t="s">
        <v>119</v>
      </c>
      <c r="D42" s="114" t="s">
        <v>16</v>
      </c>
      <c r="E42" s="108" t="s">
        <v>111</v>
      </c>
      <c r="F42" s="109" t="s">
        <v>111</v>
      </c>
      <c r="G42" s="108" t="s">
        <v>112</v>
      </c>
      <c r="H42" s="109" t="s">
        <v>112</v>
      </c>
      <c r="I42" s="115">
        <f>I47+I43</f>
        <v>4240</v>
      </c>
    </row>
    <row r="43" spans="2:9" s="4" customFormat="1" ht="12.75">
      <c r="B43" s="30"/>
      <c r="C43" s="80" t="s">
        <v>65</v>
      </c>
      <c r="D43" s="37" t="s">
        <v>16</v>
      </c>
      <c r="E43" s="38" t="s">
        <v>63</v>
      </c>
      <c r="F43" s="39" t="s">
        <v>111</v>
      </c>
      <c r="G43" s="38" t="s">
        <v>112</v>
      </c>
      <c r="H43" s="39" t="s">
        <v>112</v>
      </c>
      <c r="I43" s="40">
        <f>I44</f>
        <v>310</v>
      </c>
    </row>
    <row r="44" spans="2:9" s="4" customFormat="1" ht="12.75">
      <c r="B44" s="30"/>
      <c r="C44" s="82" t="s">
        <v>66</v>
      </c>
      <c r="D44" s="41" t="s">
        <v>16</v>
      </c>
      <c r="E44" s="42" t="s">
        <v>63</v>
      </c>
      <c r="F44" s="43" t="s">
        <v>64</v>
      </c>
      <c r="G44" s="42" t="s">
        <v>112</v>
      </c>
      <c r="H44" s="43" t="s">
        <v>112</v>
      </c>
      <c r="I44" s="44">
        <f>I45</f>
        <v>310</v>
      </c>
    </row>
    <row r="45" spans="2:9" s="4" customFormat="1" ht="15" customHeight="1">
      <c r="B45" s="30"/>
      <c r="C45" s="197" t="s">
        <v>20</v>
      </c>
      <c r="D45" s="41" t="s">
        <v>16</v>
      </c>
      <c r="E45" s="42" t="s">
        <v>63</v>
      </c>
      <c r="F45" s="43" t="s">
        <v>64</v>
      </c>
      <c r="G45" s="42" t="s">
        <v>38</v>
      </c>
      <c r="H45" s="43" t="s">
        <v>112</v>
      </c>
      <c r="I45" s="44">
        <f>I46</f>
        <v>310</v>
      </c>
    </row>
    <row r="46" spans="2:9" s="4" customFormat="1" ht="12.75">
      <c r="B46" s="30"/>
      <c r="C46" s="46" t="s">
        <v>21</v>
      </c>
      <c r="D46" s="46" t="s">
        <v>16</v>
      </c>
      <c r="E46" s="47" t="s">
        <v>63</v>
      </c>
      <c r="F46" s="48" t="s">
        <v>64</v>
      </c>
      <c r="G46" s="47" t="s">
        <v>38</v>
      </c>
      <c r="H46" s="48" t="s">
        <v>89</v>
      </c>
      <c r="I46" s="69">
        <v>310</v>
      </c>
    </row>
    <row r="47" spans="2:9" ht="12.75">
      <c r="B47" s="29"/>
      <c r="C47" s="41" t="s">
        <v>17</v>
      </c>
      <c r="D47" s="41" t="s">
        <v>16</v>
      </c>
      <c r="E47" s="42" t="s">
        <v>13</v>
      </c>
      <c r="F47" s="43" t="s">
        <v>111</v>
      </c>
      <c r="G47" s="42" t="s">
        <v>112</v>
      </c>
      <c r="H47" s="43" t="s">
        <v>112</v>
      </c>
      <c r="I47" s="44">
        <f>I48</f>
        <v>3930</v>
      </c>
    </row>
    <row r="48" spans="2:9" ht="12.75" customHeight="1">
      <c r="B48" s="29"/>
      <c r="C48" s="197" t="s">
        <v>18</v>
      </c>
      <c r="D48" s="41" t="s">
        <v>16</v>
      </c>
      <c r="E48" s="42" t="s">
        <v>13</v>
      </c>
      <c r="F48" s="43" t="s">
        <v>19</v>
      </c>
      <c r="G48" s="42" t="s">
        <v>112</v>
      </c>
      <c r="H48" s="43" t="s">
        <v>112</v>
      </c>
      <c r="I48" s="44">
        <f>I51+I49</f>
        <v>3930</v>
      </c>
    </row>
    <row r="49" spans="2:9" ht="12.75">
      <c r="B49" s="29"/>
      <c r="C49" s="197" t="s">
        <v>68</v>
      </c>
      <c r="D49" s="41" t="s">
        <v>16</v>
      </c>
      <c r="E49" s="42" t="s">
        <v>13</v>
      </c>
      <c r="F49" s="43" t="s">
        <v>19</v>
      </c>
      <c r="G49" s="42" t="s">
        <v>14</v>
      </c>
      <c r="H49" s="43" t="s">
        <v>112</v>
      </c>
      <c r="I49" s="44">
        <f>I50</f>
        <v>1800</v>
      </c>
    </row>
    <row r="50" spans="2:9" ht="16.5" customHeight="1">
      <c r="B50" s="29"/>
      <c r="C50" s="205" t="s">
        <v>48</v>
      </c>
      <c r="D50" s="46" t="s">
        <v>16</v>
      </c>
      <c r="E50" s="47" t="s">
        <v>13</v>
      </c>
      <c r="F50" s="48" t="s">
        <v>19</v>
      </c>
      <c r="G50" s="47" t="s">
        <v>14</v>
      </c>
      <c r="H50" s="48" t="s">
        <v>90</v>
      </c>
      <c r="I50" s="69">
        <f>800+1000</f>
        <v>1800</v>
      </c>
    </row>
    <row r="51" spans="2:9" ht="14.25" customHeight="1">
      <c r="B51" s="29"/>
      <c r="C51" s="197" t="s">
        <v>20</v>
      </c>
      <c r="D51" s="41" t="s">
        <v>16</v>
      </c>
      <c r="E51" s="42" t="s">
        <v>13</v>
      </c>
      <c r="F51" s="43" t="s">
        <v>19</v>
      </c>
      <c r="G51" s="42" t="s">
        <v>38</v>
      </c>
      <c r="H51" s="43" t="s">
        <v>112</v>
      </c>
      <c r="I51" s="44">
        <f>I52</f>
        <v>2130</v>
      </c>
    </row>
    <row r="52" spans="2:9" ht="13.5" thickBot="1">
      <c r="B52" s="29"/>
      <c r="C52" s="50" t="s">
        <v>21</v>
      </c>
      <c r="D52" s="50" t="s">
        <v>16</v>
      </c>
      <c r="E52" s="51" t="s">
        <v>13</v>
      </c>
      <c r="F52" s="52" t="s">
        <v>19</v>
      </c>
      <c r="G52" s="51" t="s">
        <v>38</v>
      </c>
      <c r="H52" s="52" t="s">
        <v>89</v>
      </c>
      <c r="I52" s="70">
        <f>2130+120-120</f>
        <v>2130</v>
      </c>
    </row>
    <row r="53" spans="2:9" ht="13.5" customHeight="1" thickBot="1">
      <c r="B53" s="28"/>
      <c r="C53" s="6"/>
      <c r="D53" s="6"/>
      <c r="E53" s="12"/>
      <c r="F53" s="13"/>
      <c r="G53" s="12"/>
      <c r="H53" s="13"/>
      <c r="I53" s="15"/>
    </row>
    <row r="54" spans="2:9" ht="42.75" customHeight="1" thickBot="1">
      <c r="B54" s="113">
        <v>4</v>
      </c>
      <c r="C54" s="196" t="s">
        <v>76</v>
      </c>
      <c r="D54" s="10" t="s">
        <v>72</v>
      </c>
      <c r="E54" s="108" t="s">
        <v>111</v>
      </c>
      <c r="F54" s="109" t="s">
        <v>111</v>
      </c>
      <c r="G54" s="108" t="s">
        <v>112</v>
      </c>
      <c r="H54" s="109" t="s">
        <v>112</v>
      </c>
      <c r="I54" s="110">
        <f>I55</f>
        <v>15814.8</v>
      </c>
    </row>
    <row r="55" spans="2:9" ht="12.75">
      <c r="B55" s="33"/>
      <c r="C55" s="167" t="s">
        <v>50</v>
      </c>
      <c r="D55" s="71" t="s">
        <v>72</v>
      </c>
      <c r="E55" s="55" t="s">
        <v>25</v>
      </c>
      <c r="F55" s="56" t="s">
        <v>111</v>
      </c>
      <c r="G55" s="57" t="s">
        <v>112</v>
      </c>
      <c r="H55" s="56" t="s">
        <v>112</v>
      </c>
      <c r="I55" s="58">
        <f>I56</f>
        <v>15814.8</v>
      </c>
    </row>
    <row r="56" spans="2:9" ht="12.75">
      <c r="B56" s="33"/>
      <c r="C56" s="146" t="s">
        <v>49</v>
      </c>
      <c r="D56" s="72" t="s">
        <v>72</v>
      </c>
      <c r="E56" s="60" t="s">
        <v>25</v>
      </c>
      <c r="F56" s="61" t="s">
        <v>100</v>
      </c>
      <c r="G56" s="62" t="s">
        <v>112</v>
      </c>
      <c r="H56" s="63" t="s">
        <v>112</v>
      </c>
      <c r="I56" s="64">
        <f>I57</f>
        <v>15814.8</v>
      </c>
    </row>
    <row r="57" spans="2:9" ht="16.5" customHeight="1">
      <c r="B57" s="33"/>
      <c r="C57" s="146" t="s">
        <v>20</v>
      </c>
      <c r="D57" s="72" t="s">
        <v>72</v>
      </c>
      <c r="E57" s="60" t="s">
        <v>25</v>
      </c>
      <c r="F57" s="61" t="s">
        <v>100</v>
      </c>
      <c r="G57" s="60" t="s">
        <v>38</v>
      </c>
      <c r="H57" s="63" t="s">
        <v>112</v>
      </c>
      <c r="I57" s="64">
        <f>I58+I59+I60+I61+I62+I63</f>
        <v>15814.8</v>
      </c>
    </row>
    <row r="58" spans="2:9" ht="12.75">
      <c r="B58" s="33"/>
      <c r="C58" s="149" t="s">
        <v>21</v>
      </c>
      <c r="D58" s="73" t="s">
        <v>72</v>
      </c>
      <c r="E58" s="66" t="s">
        <v>25</v>
      </c>
      <c r="F58" s="67" t="s">
        <v>100</v>
      </c>
      <c r="G58" s="66" t="s">
        <v>38</v>
      </c>
      <c r="H58" s="74" t="s">
        <v>89</v>
      </c>
      <c r="I58" s="75">
        <v>8561.9</v>
      </c>
    </row>
    <row r="59" spans="2:9" ht="26.25" customHeight="1" thickBot="1">
      <c r="B59" s="33"/>
      <c r="C59" s="206" t="s">
        <v>15</v>
      </c>
      <c r="D59" s="73" t="s">
        <v>72</v>
      </c>
      <c r="E59" s="66" t="s">
        <v>25</v>
      </c>
      <c r="F59" s="67" t="s">
        <v>100</v>
      </c>
      <c r="G59" s="66" t="s">
        <v>38</v>
      </c>
      <c r="H59" s="74" t="s">
        <v>88</v>
      </c>
      <c r="I59" s="76">
        <v>1417.8</v>
      </c>
    </row>
    <row r="60" spans="2:9" ht="28.5" customHeight="1">
      <c r="B60" s="117"/>
      <c r="C60" s="121" t="s">
        <v>60</v>
      </c>
      <c r="D60" s="118" t="s">
        <v>72</v>
      </c>
      <c r="E60" s="66" t="s">
        <v>25</v>
      </c>
      <c r="F60" s="67" t="s">
        <v>100</v>
      </c>
      <c r="G60" s="66" t="s">
        <v>38</v>
      </c>
      <c r="H60" s="74" t="s">
        <v>91</v>
      </c>
      <c r="I60" s="76">
        <v>739.5</v>
      </c>
    </row>
    <row r="61" spans="2:9" ht="16.5" customHeight="1">
      <c r="B61" s="117"/>
      <c r="C61" s="65" t="s">
        <v>73</v>
      </c>
      <c r="D61" s="118" t="s">
        <v>72</v>
      </c>
      <c r="E61" s="66" t="s">
        <v>25</v>
      </c>
      <c r="F61" s="67" t="s">
        <v>100</v>
      </c>
      <c r="G61" s="66" t="s">
        <v>38</v>
      </c>
      <c r="H61" s="74" t="s">
        <v>92</v>
      </c>
      <c r="I61" s="76">
        <v>2440.6</v>
      </c>
    </row>
    <row r="62" spans="2:9" ht="12.75">
      <c r="B62" s="117"/>
      <c r="C62" s="122" t="s">
        <v>70</v>
      </c>
      <c r="D62" s="118" t="s">
        <v>72</v>
      </c>
      <c r="E62" s="66" t="s">
        <v>25</v>
      </c>
      <c r="F62" s="67" t="s">
        <v>100</v>
      </c>
      <c r="G62" s="66" t="s">
        <v>38</v>
      </c>
      <c r="H62" s="74" t="s">
        <v>93</v>
      </c>
      <c r="I62" s="76">
        <v>2445.5</v>
      </c>
    </row>
    <row r="63" spans="2:9" ht="14.25" customHeight="1" thickBot="1">
      <c r="B63" s="117"/>
      <c r="C63" s="119" t="s">
        <v>114</v>
      </c>
      <c r="D63" s="120" t="s">
        <v>72</v>
      </c>
      <c r="E63" s="66" t="s">
        <v>25</v>
      </c>
      <c r="F63" s="67" t="s">
        <v>100</v>
      </c>
      <c r="G63" s="66" t="s">
        <v>38</v>
      </c>
      <c r="H63" s="67" t="s">
        <v>94</v>
      </c>
      <c r="I63" s="77">
        <f>280.5-71</f>
        <v>209.5</v>
      </c>
    </row>
    <row r="64" spans="2:9" ht="11.25" customHeight="1" thickBot="1">
      <c r="B64" s="7"/>
      <c r="C64" s="6"/>
      <c r="D64" s="6"/>
      <c r="E64" s="12"/>
      <c r="F64" s="13"/>
      <c r="G64" s="12"/>
      <c r="H64" s="13"/>
      <c r="I64" s="15"/>
    </row>
    <row r="65" spans="2:9" ht="30" customHeight="1" thickBot="1">
      <c r="B65" s="29">
        <v>5</v>
      </c>
      <c r="C65" s="207" t="s">
        <v>102</v>
      </c>
      <c r="D65" s="10" t="s">
        <v>74</v>
      </c>
      <c r="E65" s="108" t="s">
        <v>111</v>
      </c>
      <c r="F65" s="109" t="s">
        <v>111</v>
      </c>
      <c r="G65" s="108" t="s">
        <v>112</v>
      </c>
      <c r="H65" s="109" t="s">
        <v>112</v>
      </c>
      <c r="I65" s="110">
        <f>I66</f>
        <v>1000</v>
      </c>
    </row>
    <row r="66" spans="2:9" ht="12.75">
      <c r="B66" s="29"/>
      <c r="C66" s="37" t="s">
        <v>9</v>
      </c>
      <c r="D66" s="37" t="s">
        <v>74</v>
      </c>
      <c r="E66" s="38" t="s">
        <v>10</v>
      </c>
      <c r="F66" s="39" t="s">
        <v>111</v>
      </c>
      <c r="G66" s="38" t="s">
        <v>112</v>
      </c>
      <c r="H66" s="39" t="s">
        <v>112</v>
      </c>
      <c r="I66" s="40">
        <f>I67</f>
        <v>1000</v>
      </c>
    </row>
    <row r="67" spans="2:9" ht="12.75">
      <c r="B67" s="29"/>
      <c r="C67" s="41" t="s">
        <v>75</v>
      </c>
      <c r="D67" s="41" t="s">
        <v>74</v>
      </c>
      <c r="E67" s="42" t="s">
        <v>10</v>
      </c>
      <c r="F67" s="43" t="s">
        <v>10</v>
      </c>
      <c r="G67" s="42" t="s">
        <v>112</v>
      </c>
      <c r="H67" s="43" t="s">
        <v>112</v>
      </c>
      <c r="I67" s="44">
        <f>I68</f>
        <v>1000</v>
      </c>
    </row>
    <row r="68" spans="2:9" ht="12.75">
      <c r="B68" s="29"/>
      <c r="C68" s="197" t="s">
        <v>68</v>
      </c>
      <c r="D68" s="41" t="s">
        <v>74</v>
      </c>
      <c r="E68" s="42" t="s">
        <v>10</v>
      </c>
      <c r="F68" s="43" t="s">
        <v>10</v>
      </c>
      <c r="G68" s="42" t="s">
        <v>14</v>
      </c>
      <c r="H68" s="43" t="s">
        <v>112</v>
      </c>
      <c r="I68" s="44">
        <f>I69</f>
        <v>1000</v>
      </c>
    </row>
    <row r="69" spans="2:9" ht="26.25" thickBot="1">
      <c r="B69" s="29"/>
      <c r="C69" s="200" t="s">
        <v>58</v>
      </c>
      <c r="D69" s="50" t="s">
        <v>74</v>
      </c>
      <c r="E69" s="51" t="s">
        <v>10</v>
      </c>
      <c r="F69" s="52" t="s">
        <v>10</v>
      </c>
      <c r="G69" s="51" t="s">
        <v>14</v>
      </c>
      <c r="H69" s="52" t="s">
        <v>95</v>
      </c>
      <c r="I69" s="70">
        <v>1000</v>
      </c>
    </row>
    <row r="70" spans="2:9" ht="12" customHeight="1" thickBot="1">
      <c r="B70" s="28"/>
      <c r="C70" s="208"/>
      <c r="D70" s="6"/>
      <c r="E70" s="12"/>
      <c r="F70" s="13"/>
      <c r="G70" s="12"/>
      <c r="H70" s="13"/>
      <c r="I70" s="15"/>
    </row>
    <row r="71" spans="2:9" ht="27.75" customHeight="1" thickBot="1">
      <c r="B71" s="113">
        <v>6</v>
      </c>
      <c r="C71" s="196" t="s">
        <v>55</v>
      </c>
      <c r="D71" s="10" t="s">
        <v>56</v>
      </c>
      <c r="E71" s="108" t="s">
        <v>111</v>
      </c>
      <c r="F71" s="109" t="s">
        <v>111</v>
      </c>
      <c r="G71" s="108" t="s">
        <v>112</v>
      </c>
      <c r="H71" s="109" t="s">
        <v>112</v>
      </c>
      <c r="I71" s="110">
        <f>I76+I72</f>
        <v>128300</v>
      </c>
    </row>
    <row r="72" spans="2:9" ht="29.25" customHeight="1">
      <c r="B72" s="113"/>
      <c r="C72" s="192" t="s">
        <v>127</v>
      </c>
      <c r="D72" s="171" t="s">
        <v>125</v>
      </c>
      <c r="E72" s="165" t="s">
        <v>97</v>
      </c>
      <c r="F72" s="166" t="s">
        <v>111</v>
      </c>
      <c r="G72" s="165" t="s">
        <v>112</v>
      </c>
      <c r="H72" s="166" t="s">
        <v>112</v>
      </c>
      <c r="I72" s="191">
        <f>I73</f>
        <v>40000</v>
      </c>
    </row>
    <row r="73" spans="2:9" ht="18.75" customHeight="1">
      <c r="B73" s="113"/>
      <c r="C73" s="197" t="s">
        <v>98</v>
      </c>
      <c r="D73" s="171" t="s">
        <v>126</v>
      </c>
      <c r="E73" s="165" t="s">
        <v>97</v>
      </c>
      <c r="F73" s="166" t="s">
        <v>25</v>
      </c>
      <c r="G73" s="165" t="s">
        <v>112</v>
      </c>
      <c r="H73" s="166" t="s">
        <v>112</v>
      </c>
      <c r="I73" s="191">
        <f>I74</f>
        <v>40000</v>
      </c>
    </row>
    <row r="74" spans="2:9" ht="17.25" customHeight="1">
      <c r="B74" s="113"/>
      <c r="C74" s="193" t="s">
        <v>107</v>
      </c>
      <c r="D74" s="166" t="s">
        <v>126</v>
      </c>
      <c r="E74" s="165" t="s">
        <v>97</v>
      </c>
      <c r="F74" s="166" t="s">
        <v>25</v>
      </c>
      <c r="G74" s="165" t="s">
        <v>108</v>
      </c>
      <c r="H74" s="166" t="s">
        <v>112</v>
      </c>
      <c r="I74" s="191">
        <v>40000</v>
      </c>
    </row>
    <row r="75" spans="2:9" ht="17.25" customHeight="1">
      <c r="B75" s="113"/>
      <c r="C75" s="203" t="s">
        <v>21</v>
      </c>
      <c r="D75" s="188" t="s">
        <v>126</v>
      </c>
      <c r="E75" s="187" t="s">
        <v>97</v>
      </c>
      <c r="F75" s="188" t="s">
        <v>25</v>
      </c>
      <c r="G75" s="187" t="s">
        <v>108</v>
      </c>
      <c r="H75" s="188" t="s">
        <v>89</v>
      </c>
      <c r="I75" s="189">
        <v>40000</v>
      </c>
    </row>
    <row r="76" spans="2:9" ht="15" customHeight="1">
      <c r="B76" s="33"/>
      <c r="C76" s="209" t="s">
        <v>57</v>
      </c>
      <c r="D76" s="37" t="s">
        <v>56</v>
      </c>
      <c r="E76" s="38" t="s">
        <v>97</v>
      </c>
      <c r="F76" s="39" t="s">
        <v>111</v>
      </c>
      <c r="G76" s="38" t="s">
        <v>112</v>
      </c>
      <c r="H76" s="39" t="s">
        <v>112</v>
      </c>
      <c r="I76" s="40">
        <f>I77</f>
        <v>88300</v>
      </c>
    </row>
    <row r="77" spans="2:9" ht="13.5" customHeight="1">
      <c r="B77" s="33"/>
      <c r="C77" s="197" t="s">
        <v>98</v>
      </c>
      <c r="D77" s="41" t="s">
        <v>56</v>
      </c>
      <c r="E77" s="42" t="s">
        <v>97</v>
      </c>
      <c r="F77" s="43" t="s">
        <v>25</v>
      </c>
      <c r="G77" s="42" t="s">
        <v>112</v>
      </c>
      <c r="H77" s="43" t="s">
        <v>112</v>
      </c>
      <c r="I77" s="44">
        <f>I78+I80</f>
        <v>88300</v>
      </c>
    </row>
    <row r="78" spans="2:9" ht="13.5" customHeight="1">
      <c r="B78" s="33"/>
      <c r="C78" s="197" t="s">
        <v>68</v>
      </c>
      <c r="D78" s="41" t="s">
        <v>56</v>
      </c>
      <c r="E78" s="42" t="s">
        <v>97</v>
      </c>
      <c r="F78" s="43" t="s">
        <v>25</v>
      </c>
      <c r="G78" s="42" t="s">
        <v>14</v>
      </c>
      <c r="H78" s="43" t="s">
        <v>112</v>
      </c>
      <c r="I78" s="44">
        <f>I79</f>
        <v>1300</v>
      </c>
    </row>
    <row r="79" spans="2:9" ht="28.5" customHeight="1">
      <c r="B79" s="33"/>
      <c r="C79" s="198" t="s">
        <v>58</v>
      </c>
      <c r="D79" s="46" t="s">
        <v>56</v>
      </c>
      <c r="E79" s="47" t="s">
        <v>97</v>
      </c>
      <c r="F79" s="48" t="s">
        <v>25</v>
      </c>
      <c r="G79" s="47" t="s">
        <v>14</v>
      </c>
      <c r="H79" s="48" t="s">
        <v>95</v>
      </c>
      <c r="I79" s="69">
        <f>1000+2379.5-2079.5</f>
        <v>1300</v>
      </c>
    </row>
    <row r="80" spans="2:9" ht="17.25" customHeight="1">
      <c r="B80" s="33"/>
      <c r="C80" s="209" t="s">
        <v>107</v>
      </c>
      <c r="D80" s="41" t="s">
        <v>56</v>
      </c>
      <c r="E80" s="42" t="s">
        <v>97</v>
      </c>
      <c r="F80" s="43" t="s">
        <v>25</v>
      </c>
      <c r="G80" s="42" t="s">
        <v>108</v>
      </c>
      <c r="H80" s="43" t="s">
        <v>112</v>
      </c>
      <c r="I80" s="44">
        <f>I81</f>
        <v>87000</v>
      </c>
    </row>
    <row r="81" spans="2:9" ht="18" customHeight="1" thickBot="1">
      <c r="B81" s="33"/>
      <c r="C81" s="205" t="s">
        <v>21</v>
      </c>
      <c r="D81" s="50" t="s">
        <v>56</v>
      </c>
      <c r="E81" s="51" t="s">
        <v>97</v>
      </c>
      <c r="F81" s="52" t="s">
        <v>25</v>
      </c>
      <c r="G81" s="51" t="s">
        <v>108</v>
      </c>
      <c r="H81" s="52" t="s">
        <v>89</v>
      </c>
      <c r="I81" s="70">
        <f>75000+12000</f>
        <v>87000</v>
      </c>
    </row>
    <row r="82" spans="2:9" ht="13.5" customHeight="1" thickBot="1">
      <c r="B82" s="7"/>
      <c r="C82" s="6"/>
      <c r="D82" s="6"/>
      <c r="E82" s="12"/>
      <c r="F82" s="13"/>
      <c r="G82" s="12"/>
      <c r="H82" s="13"/>
      <c r="I82" s="14"/>
    </row>
    <row r="83" spans="2:9" ht="32.25" customHeight="1" thickBot="1">
      <c r="B83" s="113">
        <v>7</v>
      </c>
      <c r="C83" s="201" t="s">
        <v>45</v>
      </c>
      <c r="D83" s="111" t="s">
        <v>28</v>
      </c>
      <c r="E83" s="132" t="s">
        <v>111</v>
      </c>
      <c r="F83" s="133" t="s">
        <v>111</v>
      </c>
      <c r="G83" s="132" t="s">
        <v>112</v>
      </c>
      <c r="H83" s="133" t="s">
        <v>112</v>
      </c>
      <c r="I83" s="112">
        <f>I84</f>
        <v>2612.6</v>
      </c>
    </row>
    <row r="84" spans="2:9" ht="12.75">
      <c r="B84" s="33"/>
      <c r="C84" s="37" t="s">
        <v>29</v>
      </c>
      <c r="D84" s="37" t="s">
        <v>28</v>
      </c>
      <c r="E84" s="38" t="s">
        <v>19</v>
      </c>
      <c r="F84" s="39" t="s">
        <v>111</v>
      </c>
      <c r="G84" s="38" t="s">
        <v>112</v>
      </c>
      <c r="H84" s="39" t="s">
        <v>112</v>
      </c>
      <c r="I84" s="40">
        <f>I85</f>
        <v>2612.6</v>
      </c>
    </row>
    <row r="85" spans="2:9" ht="12" customHeight="1">
      <c r="B85" s="33"/>
      <c r="C85" s="197" t="s">
        <v>30</v>
      </c>
      <c r="D85" s="41" t="s">
        <v>28</v>
      </c>
      <c r="E85" s="42" t="s">
        <v>19</v>
      </c>
      <c r="F85" s="43" t="s">
        <v>26</v>
      </c>
      <c r="G85" s="42" t="s">
        <v>112</v>
      </c>
      <c r="H85" s="43" t="s">
        <v>112</v>
      </c>
      <c r="I85" s="44">
        <f>I86</f>
        <v>2612.6</v>
      </c>
    </row>
    <row r="86" spans="2:9" ht="13.5" customHeight="1">
      <c r="B86" s="33"/>
      <c r="C86" s="210" t="s">
        <v>20</v>
      </c>
      <c r="D86" s="41" t="s">
        <v>28</v>
      </c>
      <c r="E86" s="42" t="s">
        <v>19</v>
      </c>
      <c r="F86" s="43" t="s">
        <v>26</v>
      </c>
      <c r="G86" s="42" t="s">
        <v>38</v>
      </c>
      <c r="H86" s="43" t="s">
        <v>112</v>
      </c>
      <c r="I86" s="44">
        <f>I87+I89+I88</f>
        <v>2612.6</v>
      </c>
    </row>
    <row r="87" spans="2:9" ht="13.5" thickBot="1">
      <c r="B87" s="33"/>
      <c r="C87" s="128" t="s">
        <v>21</v>
      </c>
      <c r="D87" s="128" t="s">
        <v>28</v>
      </c>
      <c r="E87" s="129" t="s">
        <v>19</v>
      </c>
      <c r="F87" s="130" t="s">
        <v>26</v>
      </c>
      <c r="G87" s="129" t="s">
        <v>38</v>
      </c>
      <c r="H87" s="130" t="s">
        <v>89</v>
      </c>
      <c r="I87" s="131">
        <f>360-90+1000+792.6-100</f>
        <v>1962.6</v>
      </c>
    </row>
    <row r="88" spans="2:9" ht="13.5" thickBot="1">
      <c r="B88" s="33"/>
      <c r="C88" s="234" t="s">
        <v>15</v>
      </c>
      <c r="D88" s="230" t="s">
        <v>28</v>
      </c>
      <c r="E88" s="235" t="s">
        <v>19</v>
      </c>
      <c r="F88" s="236" t="s">
        <v>26</v>
      </c>
      <c r="G88" s="235" t="s">
        <v>38</v>
      </c>
      <c r="H88" s="236" t="s">
        <v>88</v>
      </c>
      <c r="I88" s="237">
        <v>100</v>
      </c>
    </row>
    <row r="89" spans="2:9" ht="30" customHeight="1" thickBot="1">
      <c r="B89" s="33"/>
      <c r="C89" s="127" t="s">
        <v>60</v>
      </c>
      <c r="D89" s="123" t="s">
        <v>28</v>
      </c>
      <c r="E89" s="124" t="s">
        <v>19</v>
      </c>
      <c r="F89" s="125" t="s">
        <v>26</v>
      </c>
      <c r="G89" s="124" t="s">
        <v>38</v>
      </c>
      <c r="H89" s="125" t="s">
        <v>91</v>
      </c>
      <c r="I89" s="126">
        <f>90+460</f>
        <v>550</v>
      </c>
    </row>
    <row r="90" spans="2:9" ht="15" customHeight="1" thickBot="1">
      <c r="B90" s="7"/>
      <c r="C90" s="211"/>
      <c r="D90" s="6"/>
      <c r="E90" s="12"/>
      <c r="F90" s="13"/>
      <c r="G90" s="12"/>
      <c r="H90" s="13"/>
      <c r="I90" s="15"/>
    </row>
    <row r="91" spans="2:9" ht="39.75" customHeight="1" thickBot="1">
      <c r="B91" s="116">
        <v>8</v>
      </c>
      <c r="C91" s="238" t="s">
        <v>46</v>
      </c>
      <c r="D91" s="10" t="s">
        <v>31</v>
      </c>
      <c r="E91" s="108" t="s">
        <v>111</v>
      </c>
      <c r="F91" s="109" t="s">
        <v>111</v>
      </c>
      <c r="G91" s="108" t="s">
        <v>112</v>
      </c>
      <c r="H91" s="109" t="s">
        <v>112</v>
      </c>
      <c r="I91" s="110">
        <f>I92</f>
        <v>3680.8</v>
      </c>
    </row>
    <row r="92" spans="2:9" ht="12.75">
      <c r="B92" s="33"/>
      <c r="C92" s="239" t="s">
        <v>32</v>
      </c>
      <c r="D92" s="37" t="s">
        <v>31</v>
      </c>
      <c r="E92" s="38" t="s">
        <v>23</v>
      </c>
      <c r="F92" s="39" t="s">
        <v>111</v>
      </c>
      <c r="G92" s="38" t="s">
        <v>112</v>
      </c>
      <c r="H92" s="39" t="s">
        <v>112</v>
      </c>
      <c r="I92" s="40">
        <f>I93</f>
        <v>3680.8</v>
      </c>
    </row>
    <row r="93" spans="2:9" ht="33" customHeight="1">
      <c r="B93" s="33"/>
      <c r="C93" s="240" t="s">
        <v>33</v>
      </c>
      <c r="D93" s="41" t="s">
        <v>31</v>
      </c>
      <c r="E93" s="42" t="s">
        <v>23</v>
      </c>
      <c r="F93" s="43" t="s">
        <v>27</v>
      </c>
      <c r="G93" s="42" t="s">
        <v>112</v>
      </c>
      <c r="H93" s="43" t="s">
        <v>112</v>
      </c>
      <c r="I93" s="44">
        <f>I96+I94+I99</f>
        <v>3680.8</v>
      </c>
    </row>
    <row r="94" spans="2:9" ht="33" customHeight="1" thickBot="1">
      <c r="B94" s="33"/>
      <c r="C94" s="241" t="s">
        <v>109</v>
      </c>
      <c r="D94" s="82" t="s">
        <v>110</v>
      </c>
      <c r="E94" s="83" t="s">
        <v>23</v>
      </c>
      <c r="F94" s="84" t="s">
        <v>27</v>
      </c>
      <c r="G94" s="83" t="s">
        <v>69</v>
      </c>
      <c r="H94" s="84" t="s">
        <v>112</v>
      </c>
      <c r="I94" s="78">
        <f>I95</f>
        <v>2096</v>
      </c>
    </row>
    <row r="95" spans="2:9" ht="28.5" customHeight="1" thickBot="1">
      <c r="B95" s="33"/>
      <c r="C95" s="196" t="s">
        <v>133</v>
      </c>
      <c r="D95" s="230" t="s">
        <v>31</v>
      </c>
      <c r="E95" s="235" t="s">
        <v>23</v>
      </c>
      <c r="F95" s="236" t="s">
        <v>27</v>
      </c>
      <c r="G95" s="235" t="s">
        <v>69</v>
      </c>
      <c r="H95" s="236" t="s">
        <v>96</v>
      </c>
      <c r="I95" s="237">
        <f>840+1256</f>
        <v>2096</v>
      </c>
    </row>
    <row r="96" spans="2:9" ht="15" customHeight="1" thickBot="1">
      <c r="B96" s="33"/>
      <c r="C96" s="242" t="s">
        <v>20</v>
      </c>
      <c r="D96" s="80" t="s">
        <v>31</v>
      </c>
      <c r="E96" s="106" t="s">
        <v>23</v>
      </c>
      <c r="F96" s="247" t="s">
        <v>27</v>
      </c>
      <c r="G96" s="106" t="s">
        <v>38</v>
      </c>
      <c r="H96" s="247" t="s">
        <v>112</v>
      </c>
      <c r="I96" s="81">
        <f>I97+I98</f>
        <v>1534.8000000000002</v>
      </c>
    </row>
    <row r="97" spans="2:9" ht="13.5" thickBot="1">
      <c r="B97" s="33"/>
      <c r="C97" s="230" t="s">
        <v>21</v>
      </c>
      <c r="D97" s="230" t="s">
        <v>31</v>
      </c>
      <c r="E97" s="235" t="s">
        <v>23</v>
      </c>
      <c r="F97" s="236" t="s">
        <v>27</v>
      </c>
      <c r="G97" s="235" t="s">
        <v>38</v>
      </c>
      <c r="H97" s="236" t="s">
        <v>89</v>
      </c>
      <c r="I97" s="249">
        <f>3680.8-840-1256-100</f>
        <v>1484.8000000000002</v>
      </c>
    </row>
    <row r="98" spans="2:9" ht="13.5" thickBot="1">
      <c r="B98" s="33"/>
      <c r="C98" s="246" t="s">
        <v>15</v>
      </c>
      <c r="D98" s="10" t="s">
        <v>31</v>
      </c>
      <c r="E98" s="108" t="s">
        <v>23</v>
      </c>
      <c r="F98" s="109" t="s">
        <v>27</v>
      </c>
      <c r="G98" s="108" t="s">
        <v>38</v>
      </c>
      <c r="H98" s="109" t="s">
        <v>88</v>
      </c>
      <c r="I98" s="112">
        <v>50</v>
      </c>
    </row>
    <row r="99" spans="2:9" ht="16.5" customHeight="1" thickBot="1">
      <c r="B99" s="33"/>
      <c r="C99" s="212" t="s">
        <v>68</v>
      </c>
      <c r="D99" s="80" t="s">
        <v>31</v>
      </c>
      <c r="E99" s="106" t="s">
        <v>23</v>
      </c>
      <c r="F99" s="247" t="s">
        <v>27</v>
      </c>
      <c r="G99" s="106" t="s">
        <v>14</v>
      </c>
      <c r="H99" s="247" t="s">
        <v>112</v>
      </c>
      <c r="I99" s="248">
        <f>I100</f>
        <v>50</v>
      </c>
    </row>
    <row r="100" spans="2:9" ht="30.75" customHeight="1" thickBot="1">
      <c r="B100" s="33"/>
      <c r="C100" s="246" t="s">
        <v>58</v>
      </c>
      <c r="D100" s="10" t="s">
        <v>31</v>
      </c>
      <c r="E100" s="108" t="s">
        <v>23</v>
      </c>
      <c r="F100" s="109" t="s">
        <v>27</v>
      </c>
      <c r="G100" s="108" t="s">
        <v>14</v>
      </c>
      <c r="H100" s="109" t="s">
        <v>95</v>
      </c>
      <c r="I100" s="11">
        <v>50</v>
      </c>
    </row>
    <row r="101" spans="2:9" ht="13.5" customHeight="1" thickBot="1">
      <c r="B101" s="7"/>
      <c r="C101" s="14"/>
      <c r="D101" s="6"/>
      <c r="E101" s="12"/>
      <c r="F101" s="13"/>
      <c r="G101" s="12"/>
      <c r="H101" s="13"/>
      <c r="I101" s="15"/>
    </row>
    <row r="102" spans="2:9" ht="27.75" customHeight="1" thickBot="1">
      <c r="B102" s="29">
        <v>9</v>
      </c>
      <c r="C102" s="238" t="s">
        <v>77</v>
      </c>
      <c r="D102" s="10" t="s">
        <v>78</v>
      </c>
      <c r="E102" s="108" t="s">
        <v>111</v>
      </c>
      <c r="F102" s="109" t="s">
        <v>111</v>
      </c>
      <c r="G102" s="108" t="s">
        <v>112</v>
      </c>
      <c r="H102" s="109" t="s">
        <v>112</v>
      </c>
      <c r="I102" s="110">
        <f>I103</f>
        <v>1500</v>
      </c>
    </row>
    <row r="103" spans="2:9" ht="16.5" customHeight="1">
      <c r="B103" s="33"/>
      <c r="C103" s="242" t="s">
        <v>79</v>
      </c>
      <c r="D103" s="37" t="s">
        <v>78</v>
      </c>
      <c r="E103" s="106" t="s">
        <v>24</v>
      </c>
      <c r="F103" s="39" t="s">
        <v>111</v>
      </c>
      <c r="G103" s="38" t="s">
        <v>112</v>
      </c>
      <c r="H103" s="39" t="s">
        <v>112</v>
      </c>
      <c r="I103" s="81">
        <f>I104</f>
        <v>1500</v>
      </c>
    </row>
    <row r="104" spans="2:9" ht="12.75">
      <c r="B104" s="33"/>
      <c r="C104" s="243" t="s">
        <v>80</v>
      </c>
      <c r="D104" s="41" t="s">
        <v>78</v>
      </c>
      <c r="E104" s="83" t="s">
        <v>24</v>
      </c>
      <c r="F104" s="84" t="s">
        <v>25</v>
      </c>
      <c r="G104" s="42" t="s">
        <v>112</v>
      </c>
      <c r="H104" s="43" t="s">
        <v>112</v>
      </c>
      <c r="I104" s="78">
        <f>I105</f>
        <v>1500</v>
      </c>
    </row>
    <row r="105" spans="2:9" ht="15.75" customHeight="1">
      <c r="B105" s="33"/>
      <c r="C105" s="240" t="s">
        <v>68</v>
      </c>
      <c r="D105" s="41" t="s">
        <v>78</v>
      </c>
      <c r="E105" s="83" t="s">
        <v>24</v>
      </c>
      <c r="F105" s="84" t="s">
        <v>25</v>
      </c>
      <c r="G105" s="83" t="s">
        <v>14</v>
      </c>
      <c r="H105" s="43" t="s">
        <v>112</v>
      </c>
      <c r="I105" s="78">
        <f>I106</f>
        <v>1500</v>
      </c>
    </row>
    <row r="106" spans="2:9" ht="26.25" thickBot="1">
      <c r="B106" s="245"/>
      <c r="C106" s="244" t="s">
        <v>58</v>
      </c>
      <c r="D106" s="50" t="s">
        <v>78</v>
      </c>
      <c r="E106" s="51" t="s">
        <v>24</v>
      </c>
      <c r="F106" s="52" t="s">
        <v>25</v>
      </c>
      <c r="G106" s="51" t="s">
        <v>14</v>
      </c>
      <c r="H106" s="52" t="s">
        <v>95</v>
      </c>
      <c r="I106" s="70">
        <f>1200+300</f>
        <v>1500</v>
      </c>
    </row>
    <row r="107" spans="2:9" ht="15" customHeight="1" thickBot="1">
      <c r="B107" s="7"/>
      <c r="C107" s="208"/>
      <c r="D107" s="6"/>
      <c r="E107" s="12"/>
      <c r="F107" s="13"/>
      <c r="G107" s="12"/>
      <c r="H107" s="13"/>
      <c r="I107" s="15"/>
    </row>
    <row r="108" spans="2:9" ht="42" customHeight="1" thickBot="1">
      <c r="B108" s="113">
        <v>10</v>
      </c>
      <c r="C108" s="196" t="s">
        <v>104</v>
      </c>
      <c r="D108" s="10" t="s">
        <v>113</v>
      </c>
      <c r="E108" s="108" t="s">
        <v>111</v>
      </c>
      <c r="F108" s="109" t="s">
        <v>111</v>
      </c>
      <c r="G108" s="108" t="s">
        <v>112</v>
      </c>
      <c r="H108" s="109" t="s">
        <v>112</v>
      </c>
      <c r="I108" s="110">
        <f>I112+I116</f>
        <v>44878.5</v>
      </c>
    </row>
    <row r="109" spans="2:9" ht="19.5" customHeight="1">
      <c r="B109" s="142"/>
      <c r="C109" s="37" t="s">
        <v>34</v>
      </c>
      <c r="D109" s="169" t="s">
        <v>130</v>
      </c>
      <c r="E109" s="42" t="s">
        <v>26</v>
      </c>
      <c r="F109" s="43" t="s">
        <v>111</v>
      </c>
      <c r="G109" s="42" t="s">
        <v>112</v>
      </c>
      <c r="H109" s="43" t="s">
        <v>112</v>
      </c>
      <c r="I109" s="181">
        <f>I110</f>
        <v>34551</v>
      </c>
    </row>
    <row r="110" spans="2:9" ht="16.5" customHeight="1">
      <c r="B110" s="142"/>
      <c r="C110" s="82" t="s">
        <v>40</v>
      </c>
      <c r="D110" s="169" t="s">
        <v>130</v>
      </c>
      <c r="E110" s="42" t="s">
        <v>26</v>
      </c>
      <c r="F110" s="43" t="s">
        <v>23</v>
      </c>
      <c r="G110" s="42" t="s">
        <v>112</v>
      </c>
      <c r="H110" s="43" t="s">
        <v>112</v>
      </c>
      <c r="I110" s="181">
        <f>I111</f>
        <v>34551</v>
      </c>
    </row>
    <row r="111" spans="2:9" ht="16.5" customHeight="1" thickBot="1">
      <c r="B111" s="142"/>
      <c r="C111" s="197" t="s">
        <v>20</v>
      </c>
      <c r="D111" s="176" t="s">
        <v>130</v>
      </c>
      <c r="E111" s="83" t="s">
        <v>26</v>
      </c>
      <c r="F111" s="84" t="s">
        <v>23</v>
      </c>
      <c r="G111" s="83" t="s">
        <v>38</v>
      </c>
      <c r="H111" s="84" t="s">
        <v>112</v>
      </c>
      <c r="I111" s="231">
        <f>I112</f>
        <v>34551</v>
      </c>
    </row>
    <row r="112" spans="2:9" ht="16.5" customHeight="1" thickBot="1">
      <c r="B112" s="142"/>
      <c r="C112" s="230" t="s">
        <v>21</v>
      </c>
      <c r="D112" s="10" t="s">
        <v>130</v>
      </c>
      <c r="E112" s="108" t="s">
        <v>26</v>
      </c>
      <c r="F112" s="109" t="s">
        <v>23</v>
      </c>
      <c r="G112" s="108" t="s">
        <v>38</v>
      </c>
      <c r="H112" s="109" t="s">
        <v>89</v>
      </c>
      <c r="I112" s="110">
        <v>34551</v>
      </c>
    </row>
    <row r="113" spans="2:9" ht="16.5" customHeight="1">
      <c r="B113" s="117"/>
      <c r="C113" s="37" t="s">
        <v>34</v>
      </c>
      <c r="D113" s="80" t="s">
        <v>82</v>
      </c>
      <c r="E113" s="38" t="s">
        <v>26</v>
      </c>
      <c r="F113" s="39" t="s">
        <v>111</v>
      </c>
      <c r="G113" s="38" t="s">
        <v>112</v>
      </c>
      <c r="H113" s="39" t="s">
        <v>112</v>
      </c>
      <c r="I113" s="223">
        <f>I114</f>
        <v>10327.5</v>
      </c>
    </row>
    <row r="114" spans="2:9" ht="15.75" customHeight="1">
      <c r="B114" s="117"/>
      <c r="C114" s="82" t="s">
        <v>40</v>
      </c>
      <c r="D114" s="82" t="s">
        <v>82</v>
      </c>
      <c r="E114" s="83" t="s">
        <v>26</v>
      </c>
      <c r="F114" s="84" t="s">
        <v>23</v>
      </c>
      <c r="G114" s="42" t="s">
        <v>112</v>
      </c>
      <c r="H114" s="43" t="s">
        <v>112</v>
      </c>
      <c r="I114" s="224">
        <f>I115</f>
        <v>10327.5</v>
      </c>
    </row>
    <row r="115" spans="2:9" ht="13.5" customHeight="1">
      <c r="B115" s="117"/>
      <c r="C115" s="197" t="s">
        <v>20</v>
      </c>
      <c r="D115" s="82" t="s">
        <v>82</v>
      </c>
      <c r="E115" s="83" t="s">
        <v>26</v>
      </c>
      <c r="F115" s="84" t="s">
        <v>23</v>
      </c>
      <c r="G115" s="83" t="s">
        <v>38</v>
      </c>
      <c r="H115" s="43" t="s">
        <v>112</v>
      </c>
      <c r="I115" s="224">
        <f>I116</f>
        <v>10327.5</v>
      </c>
    </row>
    <row r="116" spans="2:9" ht="13.5" thickBot="1">
      <c r="B116" s="117"/>
      <c r="C116" s="128" t="s">
        <v>21</v>
      </c>
      <c r="D116" s="128" t="s">
        <v>82</v>
      </c>
      <c r="E116" s="51" t="s">
        <v>26</v>
      </c>
      <c r="F116" s="130" t="s">
        <v>23</v>
      </c>
      <c r="G116" s="51" t="s">
        <v>38</v>
      </c>
      <c r="H116" s="130" t="s">
        <v>89</v>
      </c>
      <c r="I116" s="225">
        <f>9000+1327.5</f>
        <v>10327.5</v>
      </c>
    </row>
    <row r="117" spans="2:9" ht="15.75" customHeight="1" thickBot="1">
      <c r="B117" s="7"/>
      <c r="C117" s="6"/>
      <c r="D117" s="6"/>
      <c r="E117" s="12"/>
      <c r="F117" s="13"/>
      <c r="G117" s="12"/>
      <c r="H117" s="222"/>
      <c r="I117" s="226"/>
    </row>
    <row r="118" spans="2:9" ht="44.25" customHeight="1" thickBot="1">
      <c r="B118" s="29">
        <v>11</v>
      </c>
      <c r="C118" s="196" t="s">
        <v>37</v>
      </c>
      <c r="D118" s="10" t="s">
        <v>83</v>
      </c>
      <c r="E118" s="108" t="s">
        <v>111</v>
      </c>
      <c r="F118" s="109" t="s">
        <v>111</v>
      </c>
      <c r="G118" s="108" t="s">
        <v>112</v>
      </c>
      <c r="H118" s="109" t="s">
        <v>112</v>
      </c>
      <c r="I118" s="110">
        <f>I119</f>
        <v>395.2</v>
      </c>
    </row>
    <row r="119" spans="2:9" ht="24.75" customHeight="1">
      <c r="B119" s="33"/>
      <c r="C119" s="213" t="s">
        <v>43</v>
      </c>
      <c r="D119" s="54" t="s">
        <v>83</v>
      </c>
      <c r="E119" s="57" t="s">
        <v>23</v>
      </c>
      <c r="F119" s="56" t="s">
        <v>111</v>
      </c>
      <c r="G119" s="57" t="s">
        <v>112</v>
      </c>
      <c r="H119" s="56" t="s">
        <v>112</v>
      </c>
      <c r="I119" s="85">
        <f>I120</f>
        <v>395.2</v>
      </c>
    </row>
    <row r="120" spans="2:9" ht="24.75" customHeight="1">
      <c r="B120" s="33"/>
      <c r="C120" s="214" t="s">
        <v>42</v>
      </c>
      <c r="D120" s="59" t="s">
        <v>83</v>
      </c>
      <c r="E120" s="60" t="s">
        <v>23</v>
      </c>
      <c r="F120" s="61" t="s">
        <v>27</v>
      </c>
      <c r="G120" s="62" t="s">
        <v>112</v>
      </c>
      <c r="H120" s="63" t="s">
        <v>112</v>
      </c>
      <c r="I120" s="86">
        <f>I121</f>
        <v>395.2</v>
      </c>
    </row>
    <row r="121" spans="2:9" ht="13.5" customHeight="1">
      <c r="B121" s="33"/>
      <c r="C121" s="215" t="s">
        <v>20</v>
      </c>
      <c r="D121" s="59" t="s">
        <v>83</v>
      </c>
      <c r="E121" s="60" t="s">
        <v>23</v>
      </c>
      <c r="F121" s="61" t="s">
        <v>27</v>
      </c>
      <c r="G121" s="60" t="s">
        <v>38</v>
      </c>
      <c r="H121" s="63" t="s">
        <v>112</v>
      </c>
      <c r="I121" s="86">
        <f>I122+I123</f>
        <v>395.2</v>
      </c>
    </row>
    <row r="122" spans="2:9" ht="13.5" customHeight="1">
      <c r="B122" s="33"/>
      <c r="C122" s="73" t="s">
        <v>21</v>
      </c>
      <c r="D122" s="73" t="s">
        <v>83</v>
      </c>
      <c r="E122" s="100" t="s">
        <v>23</v>
      </c>
      <c r="F122" s="74" t="s">
        <v>27</v>
      </c>
      <c r="G122" s="100" t="s">
        <v>38</v>
      </c>
      <c r="H122" s="74" t="s">
        <v>89</v>
      </c>
      <c r="I122" s="75">
        <f>200+195.2-146</f>
        <v>249.2</v>
      </c>
    </row>
    <row r="123" spans="2:9" ht="32.25" customHeight="1" thickBot="1">
      <c r="B123" s="33"/>
      <c r="C123" s="216" t="s">
        <v>15</v>
      </c>
      <c r="D123" s="103" t="s">
        <v>83</v>
      </c>
      <c r="E123" s="104" t="s">
        <v>23</v>
      </c>
      <c r="F123" s="105" t="s">
        <v>27</v>
      </c>
      <c r="G123" s="104" t="s">
        <v>38</v>
      </c>
      <c r="H123" s="105" t="s">
        <v>88</v>
      </c>
      <c r="I123" s="102">
        <v>146</v>
      </c>
    </row>
    <row r="124" spans="2:9" ht="12.75" customHeight="1" thickBot="1">
      <c r="B124" s="7"/>
      <c r="C124" s="7"/>
      <c r="D124" s="7"/>
      <c r="E124" s="8"/>
      <c r="F124" s="9"/>
      <c r="G124" s="8"/>
      <c r="H124" s="9"/>
      <c r="I124" s="16"/>
    </row>
    <row r="125" spans="2:9" s="2" customFormat="1" ht="27" customHeight="1" thickBot="1">
      <c r="B125" s="29">
        <v>12</v>
      </c>
      <c r="C125" s="201" t="s">
        <v>59</v>
      </c>
      <c r="D125" s="111" t="s">
        <v>39</v>
      </c>
      <c r="E125" s="108" t="s">
        <v>111</v>
      </c>
      <c r="F125" s="109" t="s">
        <v>111</v>
      </c>
      <c r="G125" s="108" t="s">
        <v>112</v>
      </c>
      <c r="H125" s="109" t="s">
        <v>112</v>
      </c>
      <c r="I125" s="112">
        <f>I126</f>
        <v>1708.6</v>
      </c>
    </row>
    <row r="126" spans="2:9" s="2" customFormat="1" ht="12" customHeight="1">
      <c r="B126" s="33"/>
      <c r="C126" s="87" t="s">
        <v>17</v>
      </c>
      <c r="D126" s="87" t="s">
        <v>39</v>
      </c>
      <c r="E126" s="88" t="s">
        <v>13</v>
      </c>
      <c r="F126" s="39" t="s">
        <v>111</v>
      </c>
      <c r="G126" s="38" t="s">
        <v>112</v>
      </c>
      <c r="H126" s="39" t="s">
        <v>112</v>
      </c>
      <c r="I126" s="89">
        <f>I127</f>
        <v>1708.6</v>
      </c>
    </row>
    <row r="127" spans="2:9" s="2" customFormat="1" ht="12.75" customHeight="1">
      <c r="B127" s="33"/>
      <c r="C127" s="90" t="s">
        <v>22</v>
      </c>
      <c r="D127" s="90" t="s">
        <v>39</v>
      </c>
      <c r="E127" s="91" t="s">
        <v>13</v>
      </c>
      <c r="F127" s="92" t="s">
        <v>23</v>
      </c>
      <c r="G127" s="42" t="s">
        <v>112</v>
      </c>
      <c r="H127" s="43" t="s">
        <v>112</v>
      </c>
      <c r="I127" s="93">
        <f>I128</f>
        <v>1708.6</v>
      </c>
    </row>
    <row r="128" spans="2:9" s="2" customFormat="1" ht="12" customHeight="1">
      <c r="B128" s="33"/>
      <c r="C128" s="199" t="s">
        <v>20</v>
      </c>
      <c r="D128" s="90" t="s">
        <v>39</v>
      </c>
      <c r="E128" s="91" t="s">
        <v>13</v>
      </c>
      <c r="F128" s="92" t="s">
        <v>23</v>
      </c>
      <c r="G128" s="91" t="s">
        <v>38</v>
      </c>
      <c r="H128" s="43" t="s">
        <v>112</v>
      </c>
      <c r="I128" s="93">
        <f>I129</f>
        <v>1708.6</v>
      </c>
    </row>
    <row r="129" spans="2:9" s="2" customFormat="1" ht="12" customHeight="1" thickBot="1">
      <c r="B129" s="33"/>
      <c r="C129" s="94" t="s">
        <v>70</v>
      </c>
      <c r="D129" s="94" t="s">
        <v>39</v>
      </c>
      <c r="E129" s="95" t="s">
        <v>13</v>
      </c>
      <c r="F129" s="96" t="s">
        <v>23</v>
      </c>
      <c r="G129" s="95" t="s">
        <v>38</v>
      </c>
      <c r="H129" s="96" t="s">
        <v>93</v>
      </c>
      <c r="I129" s="79">
        <f>364+1344.6</f>
        <v>1708.6</v>
      </c>
    </row>
    <row r="130" spans="2:9" s="2" customFormat="1" ht="13.5" customHeight="1" thickBot="1">
      <c r="B130" s="7"/>
      <c r="C130" s="17"/>
      <c r="D130" s="17"/>
      <c r="E130" s="18"/>
      <c r="F130" s="19"/>
      <c r="G130" s="18"/>
      <c r="H130" s="19"/>
      <c r="I130" s="20"/>
    </row>
    <row r="131" spans="2:9" s="2" customFormat="1" ht="54" customHeight="1" thickBot="1">
      <c r="B131" s="29">
        <v>13</v>
      </c>
      <c r="C131" s="145" t="s">
        <v>47</v>
      </c>
      <c r="D131" s="10" t="s">
        <v>41</v>
      </c>
      <c r="E131" s="108" t="s">
        <v>111</v>
      </c>
      <c r="F131" s="109" t="s">
        <v>111</v>
      </c>
      <c r="G131" s="108" t="s">
        <v>112</v>
      </c>
      <c r="H131" s="109" t="s">
        <v>112</v>
      </c>
      <c r="I131" s="110">
        <f>I132</f>
        <v>1000</v>
      </c>
    </row>
    <row r="132" spans="2:9" s="1" customFormat="1" ht="14.25" customHeight="1">
      <c r="B132" s="29"/>
      <c r="C132" s="167" t="s">
        <v>99</v>
      </c>
      <c r="D132" s="54" t="s">
        <v>41</v>
      </c>
      <c r="E132" s="55" t="s">
        <v>12</v>
      </c>
      <c r="F132" s="56" t="s">
        <v>111</v>
      </c>
      <c r="G132" s="57" t="s">
        <v>112</v>
      </c>
      <c r="H132" s="56" t="s">
        <v>112</v>
      </c>
      <c r="I132" s="85">
        <f>I133</f>
        <v>1000</v>
      </c>
    </row>
    <row r="133" spans="2:9" s="1" customFormat="1" ht="15.75" customHeight="1">
      <c r="B133" s="29"/>
      <c r="C133" s="146" t="s">
        <v>106</v>
      </c>
      <c r="D133" s="59" t="s">
        <v>41</v>
      </c>
      <c r="E133" s="60" t="s">
        <v>12</v>
      </c>
      <c r="F133" s="61" t="s">
        <v>12</v>
      </c>
      <c r="G133" s="62" t="s">
        <v>112</v>
      </c>
      <c r="H133" s="63" t="s">
        <v>112</v>
      </c>
      <c r="I133" s="86">
        <f>I134</f>
        <v>1000</v>
      </c>
    </row>
    <row r="134" spans="2:9" s="1" customFormat="1" ht="15.75" customHeight="1">
      <c r="B134" s="29"/>
      <c r="C134" s="215" t="s">
        <v>68</v>
      </c>
      <c r="D134" s="59" t="s">
        <v>41</v>
      </c>
      <c r="E134" s="60" t="s">
        <v>12</v>
      </c>
      <c r="F134" s="61" t="s">
        <v>12</v>
      </c>
      <c r="G134" s="60" t="s">
        <v>14</v>
      </c>
      <c r="H134" s="63" t="s">
        <v>112</v>
      </c>
      <c r="I134" s="86">
        <f>I135</f>
        <v>1000</v>
      </c>
    </row>
    <row r="135" spans="2:9" s="1" customFormat="1" ht="16.5" customHeight="1" thickBot="1">
      <c r="B135" s="29"/>
      <c r="C135" s="149" t="s">
        <v>48</v>
      </c>
      <c r="D135" s="65" t="s">
        <v>41</v>
      </c>
      <c r="E135" s="66" t="s">
        <v>12</v>
      </c>
      <c r="F135" s="67" t="s">
        <v>12</v>
      </c>
      <c r="G135" s="66" t="s">
        <v>14</v>
      </c>
      <c r="H135" s="67" t="s">
        <v>90</v>
      </c>
      <c r="I135" s="77">
        <f>2000-1000</f>
        <v>1000</v>
      </c>
    </row>
    <row r="136" spans="2:9" s="2" customFormat="1" ht="12" customHeight="1" thickBot="1">
      <c r="B136" s="28"/>
      <c r="C136" s="217"/>
      <c r="D136" s="6"/>
      <c r="E136" s="12"/>
      <c r="F136" s="13"/>
      <c r="G136" s="12"/>
      <c r="H136" s="13"/>
      <c r="I136" s="21"/>
    </row>
    <row r="137" spans="2:9" s="2" customFormat="1" ht="42" customHeight="1" thickBot="1">
      <c r="B137" s="113">
        <v>14</v>
      </c>
      <c r="C137" s="145" t="s">
        <v>51</v>
      </c>
      <c r="D137" s="10" t="s">
        <v>86</v>
      </c>
      <c r="E137" s="108" t="s">
        <v>111</v>
      </c>
      <c r="F137" s="109" t="s">
        <v>111</v>
      </c>
      <c r="G137" s="108" t="s">
        <v>112</v>
      </c>
      <c r="H137" s="109" t="s">
        <v>112</v>
      </c>
      <c r="I137" s="110">
        <f>I138</f>
        <v>2000</v>
      </c>
    </row>
    <row r="138" spans="2:9" s="2" customFormat="1" ht="16.5" customHeight="1">
      <c r="B138" s="29"/>
      <c r="C138" s="167" t="s">
        <v>99</v>
      </c>
      <c r="D138" s="54" t="s">
        <v>86</v>
      </c>
      <c r="E138" s="55" t="s">
        <v>12</v>
      </c>
      <c r="F138" s="56" t="s">
        <v>111</v>
      </c>
      <c r="G138" s="57" t="s">
        <v>112</v>
      </c>
      <c r="H138" s="56" t="s">
        <v>112</v>
      </c>
      <c r="I138" s="85">
        <f>I139</f>
        <v>2000</v>
      </c>
    </row>
    <row r="139" spans="2:9" s="2" customFormat="1" ht="16.5" customHeight="1">
      <c r="B139" s="29"/>
      <c r="C139" s="146" t="s">
        <v>106</v>
      </c>
      <c r="D139" s="59" t="s">
        <v>86</v>
      </c>
      <c r="E139" s="60" t="s">
        <v>12</v>
      </c>
      <c r="F139" s="61" t="s">
        <v>12</v>
      </c>
      <c r="G139" s="62" t="s">
        <v>112</v>
      </c>
      <c r="H139" s="63" t="s">
        <v>112</v>
      </c>
      <c r="I139" s="86">
        <f>I140</f>
        <v>2000</v>
      </c>
    </row>
    <row r="140" spans="2:9" s="2" customFormat="1" ht="18" customHeight="1">
      <c r="B140" s="29"/>
      <c r="C140" s="215" t="s">
        <v>68</v>
      </c>
      <c r="D140" s="59" t="s">
        <v>86</v>
      </c>
      <c r="E140" s="60" t="s">
        <v>12</v>
      </c>
      <c r="F140" s="61" t="s">
        <v>12</v>
      </c>
      <c r="G140" s="60" t="s">
        <v>14</v>
      </c>
      <c r="H140" s="63" t="s">
        <v>112</v>
      </c>
      <c r="I140" s="86">
        <f>I141</f>
        <v>2000</v>
      </c>
    </row>
    <row r="141" spans="2:9" s="2" customFormat="1" ht="17.25" customHeight="1" thickBot="1">
      <c r="B141" s="29"/>
      <c r="C141" s="149" t="s">
        <v>48</v>
      </c>
      <c r="D141" s="65" t="s">
        <v>86</v>
      </c>
      <c r="E141" s="66" t="s">
        <v>12</v>
      </c>
      <c r="F141" s="67" t="s">
        <v>12</v>
      </c>
      <c r="G141" s="66" t="s">
        <v>14</v>
      </c>
      <c r="H141" s="67" t="s">
        <v>90</v>
      </c>
      <c r="I141" s="77">
        <f>1000+1000</f>
        <v>2000</v>
      </c>
    </row>
    <row r="142" spans="2:9" s="2" customFormat="1" ht="15" customHeight="1" thickBot="1">
      <c r="B142" s="28"/>
      <c r="C142" s="217"/>
      <c r="D142" s="6"/>
      <c r="E142" s="12"/>
      <c r="F142" s="13"/>
      <c r="G142" s="12"/>
      <c r="H142" s="13"/>
      <c r="I142" s="21"/>
    </row>
    <row r="143" spans="2:9" s="5" customFormat="1" ht="83.25" customHeight="1" thickBot="1">
      <c r="B143" s="30">
        <v>15</v>
      </c>
      <c r="C143" s="218" t="s">
        <v>62</v>
      </c>
      <c r="D143" s="114" t="s">
        <v>87</v>
      </c>
      <c r="E143" s="108" t="s">
        <v>111</v>
      </c>
      <c r="F143" s="109" t="s">
        <v>111</v>
      </c>
      <c r="G143" s="108" t="s">
        <v>112</v>
      </c>
      <c r="H143" s="109" t="s">
        <v>112</v>
      </c>
      <c r="I143" s="115">
        <f>I144</f>
        <v>6500</v>
      </c>
    </row>
    <row r="144" spans="2:9" s="2" customFormat="1" ht="15.75" customHeight="1">
      <c r="B144" s="29"/>
      <c r="C144" s="167" t="s">
        <v>50</v>
      </c>
      <c r="D144" s="97" t="s">
        <v>87</v>
      </c>
      <c r="E144" s="55" t="s">
        <v>25</v>
      </c>
      <c r="F144" s="56" t="s">
        <v>111</v>
      </c>
      <c r="G144" s="57" t="s">
        <v>112</v>
      </c>
      <c r="H144" s="56" t="s">
        <v>112</v>
      </c>
      <c r="I144" s="85">
        <f>I145</f>
        <v>6500</v>
      </c>
    </row>
    <row r="145" spans="2:9" s="2" customFormat="1" ht="15" customHeight="1">
      <c r="B145" s="29"/>
      <c r="C145" s="146" t="s">
        <v>49</v>
      </c>
      <c r="D145" s="98" t="s">
        <v>87</v>
      </c>
      <c r="E145" s="60" t="s">
        <v>25</v>
      </c>
      <c r="F145" s="61" t="s">
        <v>100</v>
      </c>
      <c r="G145" s="62" t="s">
        <v>112</v>
      </c>
      <c r="H145" s="63" t="s">
        <v>112</v>
      </c>
      <c r="I145" s="86">
        <f>I146</f>
        <v>6500</v>
      </c>
    </row>
    <row r="146" spans="2:9" s="2" customFormat="1" ht="15" customHeight="1">
      <c r="B146" s="29"/>
      <c r="C146" s="146" t="s">
        <v>20</v>
      </c>
      <c r="D146" s="98" t="s">
        <v>87</v>
      </c>
      <c r="E146" s="60" t="s">
        <v>25</v>
      </c>
      <c r="F146" s="61" t="s">
        <v>100</v>
      </c>
      <c r="G146" s="60" t="s">
        <v>38</v>
      </c>
      <c r="H146" s="63" t="s">
        <v>112</v>
      </c>
      <c r="I146" s="86">
        <f>I147+I148</f>
        <v>6500</v>
      </c>
    </row>
    <row r="147" spans="2:9" s="2" customFormat="1" ht="15" customHeight="1">
      <c r="B147" s="29"/>
      <c r="C147" s="149" t="s">
        <v>21</v>
      </c>
      <c r="D147" s="99" t="s">
        <v>87</v>
      </c>
      <c r="E147" s="66" t="s">
        <v>25</v>
      </c>
      <c r="F147" s="67" t="s">
        <v>100</v>
      </c>
      <c r="G147" s="66" t="s">
        <v>38</v>
      </c>
      <c r="H147" s="67" t="s">
        <v>89</v>
      </c>
      <c r="I147" s="68">
        <f>6500-593</f>
        <v>5907</v>
      </c>
    </row>
    <row r="148" spans="2:9" s="2" customFormat="1" ht="27" customHeight="1" thickBot="1">
      <c r="B148" s="29"/>
      <c r="C148" s="219" t="s">
        <v>60</v>
      </c>
      <c r="D148" s="99" t="s">
        <v>87</v>
      </c>
      <c r="E148" s="66" t="s">
        <v>61</v>
      </c>
      <c r="F148" s="67" t="s">
        <v>100</v>
      </c>
      <c r="G148" s="66" t="s">
        <v>38</v>
      </c>
      <c r="H148" s="67" t="s">
        <v>91</v>
      </c>
      <c r="I148" s="77">
        <v>593</v>
      </c>
    </row>
    <row r="149" spans="2:9" s="2" customFormat="1" ht="13.5" customHeight="1" thickBot="1">
      <c r="B149" s="28"/>
      <c r="C149" s="220"/>
      <c r="D149" s="22"/>
      <c r="E149" s="8"/>
      <c r="F149" s="9"/>
      <c r="G149" s="8"/>
      <c r="H149" s="9"/>
      <c r="I149" s="11"/>
    </row>
    <row r="150" spans="2:9" s="2" customFormat="1" ht="57.75" customHeight="1" thickBot="1">
      <c r="B150" s="113">
        <v>16</v>
      </c>
      <c r="C150" s="145" t="s">
        <v>52</v>
      </c>
      <c r="D150" s="10" t="s">
        <v>44</v>
      </c>
      <c r="E150" s="108" t="s">
        <v>111</v>
      </c>
      <c r="F150" s="109" t="s">
        <v>111</v>
      </c>
      <c r="G150" s="108" t="s">
        <v>112</v>
      </c>
      <c r="H150" s="109" t="s">
        <v>112</v>
      </c>
      <c r="I150" s="110">
        <f>I151</f>
        <v>900</v>
      </c>
    </row>
    <row r="151" spans="2:9" s="2" customFormat="1" ht="15" customHeight="1">
      <c r="B151" s="29"/>
      <c r="C151" s="167" t="s">
        <v>34</v>
      </c>
      <c r="D151" s="54" t="s">
        <v>44</v>
      </c>
      <c r="E151" s="55" t="s">
        <v>53</v>
      </c>
      <c r="F151" s="56" t="s">
        <v>111</v>
      </c>
      <c r="G151" s="57" t="s">
        <v>112</v>
      </c>
      <c r="H151" s="56" t="s">
        <v>112</v>
      </c>
      <c r="I151" s="85">
        <f>I152</f>
        <v>900</v>
      </c>
    </row>
    <row r="152" spans="2:9" s="2" customFormat="1" ht="15" customHeight="1">
      <c r="B152" s="29"/>
      <c r="C152" s="146" t="s">
        <v>35</v>
      </c>
      <c r="D152" s="59" t="s">
        <v>44</v>
      </c>
      <c r="E152" s="60" t="s">
        <v>53</v>
      </c>
      <c r="F152" s="61" t="s">
        <v>25</v>
      </c>
      <c r="G152" s="62" t="s">
        <v>112</v>
      </c>
      <c r="H152" s="63" t="s">
        <v>112</v>
      </c>
      <c r="I152" s="86">
        <f>I153</f>
        <v>900</v>
      </c>
    </row>
    <row r="153" spans="2:9" s="2" customFormat="1" ht="15" customHeight="1">
      <c r="B153" s="29"/>
      <c r="C153" s="146" t="s">
        <v>20</v>
      </c>
      <c r="D153" s="59" t="s">
        <v>44</v>
      </c>
      <c r="E153" s="60" t="s">
        <v>53</v>
      </c>
      <c r="F153" s="61" t="s">
        <v>25</v>
      </c>
      <c r="G153" s="60" t="s">
        <v>38</v>
      </c>
      <c r="H153" s="63" t="s">
        <v>112</v>
      </c>
      <c r="I153" s="86">
        <f>I154</f>
        <v>900</v>
      </c>
    </row>
    <row r="154" spans="2:9" s="2" customFormat="1" ht="15" customHeight="1" thickBot="1">
      <c r="B154" s="29"/>
      <c r="C154" s="149" t="s">
        <v>21</v>
      </c>
      <c r="D154" s="65" t="s">
        <v>44</v>
      </c>
      <c r="E154" s="66" t="s">
        <v>53</v>
      </c>
      <c r="F154" s="67" t="s">
        <v>25</v>
      </c>
      <c r="G154" s="66" t="s">
        <v>38</v>
      </c>
      <c r="H154" s="67" t="s">
        <v>89</v>
      </c>
      <c r="I154" s="77">
        <v>900</v>
      </c>
    </row>
    <row r="155" spans="2:9" s="2" customFormat="1" ht="12.75" customHeight="1" thickBot="1">
      <c r="B155" s="28"/>
      <c r="C155" s="221"/>
      <c r="D155" s="23"/>
      <c r="E155" s="24"/>
      <c r="F155" s="25"/>
      <c r="G155" s="24"/>
      <c r="H155" s="25"/>
      <c r="I155" s="21"/>
    </row>
    <row r="156" spans="2:9" s="2" customFormat="1" ht="67.5" customHeight="1" thickBot="1">
      <c r="B156" s="113">
        <v>17</v>
      </c>
      <c r="C156" s="145" t="s">
        <v>67</v>
      </c>
      <c r="D156" s="10" t="s">
        <v>84</v>
      </c>
      <c r="E156" s="108" t="s">
        <v>111</v>
      </c>
      <c r="F156" s="109" t="s">
        <v>111</v>
      </c>
      <c r="G156" s="108" t="s">
        <v>112</v>
      </c>
      <c r="H156" s="109" t="s">
        <v>112</v>
      </c>
      <c r="I156" s="110">
        <f>I157</f>
        <v>17000</v>
      </c>
    </row>
    <row r="157" spans="2:9" s="2" customFormat="1" ht="15" customHeight="1">
      <c r="B157" s="29"/>
      <c r="C157" s="167" t="s">
        <v>34</v>
      </c>
      <c r="D157" s="54" t="s">
        <v>84</v>
      </c>
      <c r="E157" s="55" t="s">
        <v>53</v>
      </c>
      <c r="F157" s="56" t="s">
        <v>111</v>
      </c>
      <c r="G157" s="57" t="s">
        <v>112</v>
      </c>
      <c r="H157" s="56" t="s">
        <v>112</v>
      </c>
      <c r="I157" s="85">
        <f>I158</f>
        <v>17000</v>
      </c>
    </row>
    <row r="158" spans="2:9" s="2" customFormat="1" ht="15" customHeight="1">
      <c r="B158" s="29"/>
      <c r="C158" s="146" t="s">
        <v>35</v>
      </c>
      <c r="D158" s="59" t="s">
        <v>84</v>
      </c>
      <c r="E158" s="60" t="s">
        <v>53</v>
      </c>
      <c r="F158" s="61" t="s">
        <v>25</v>
      </c>
      <c r="G158" s="62" t="s">
        <v>112</v>
      </c>
      <c r="H158" s="63" t="s">
        <v>112</v>
      </c>
      <c r="I158" s="86">
        <f>I159</f>
        <v>17000</v>
      </c>
    </row>
    <row r="159" spans="2:9" s="2" customFormat="1" ht="15" customHeight="1">
      <c r="B159" s="29"/>
      <c r="C159" s="146" t="s">
        <v>20</v>
      </c>
      <c r="D159" s="59" t="s">
        <v>84</v>
      </c>
      <c r="E159" s="60" t="s">
        <v>53</v>
      </c>
      <c r="F159" s="61" t="s">
        <v>25</v>
      </c>
      <c r="G159" s="60" t="s">
        <v>38</v>
      </c>
      <c r="H159" s="63" t="s">
        <v>112</v>
      </c>
      <c r="I159" s="86">
        <f>I160</f>
        <v>17000</v>
      </c>
    </row>
    <row r="160" spans="2:9" s="2" customFormat="1" ht="15" customHeight="1" thickBot="1">
      <c r="B160" s="29"/>
      <c r="C160" s="149" t="s">
        <v>21</v>
      </c>
      <c r="D160" s="65" t="s">
        <v>84</v>
      </c>
      <c r="E160" s="66" t="s">
        <v>53</v>
      </c>
      <c r="F160" s="67" t="s">
        <v>25</v>
      </c>
      <c r="G160" s="66" t="s">
        <v>38</v>
      </c>
      <c r="H160" s="67" t="s">
        <v>89</v>
      </c>
      <c r="I160" s="77">
        <f>2500+12680.4+3197.1-1327.5-50</f>
        <v>17000</v>
      </c>
    </row>
    <row r="161" spans="2:9" s="2" customFormat="1" ht="14.25" customHeight="1" thickBot="1">
      <c r="B161" s="28"/>
      <c r="C161" s="221"/>
      <c r="D161" s="23"/>
      <c r="E161" s="24"/>
      <c r="F161" s="25"/>
      <c r="G161" s="24"/>
      <c r="H161" s="25"/>
      <c r="I161" s="21"/>
    </row>
    <row r="162" spans="2:18" s="2" customFormat="1" ht="49.5" customHeight="1" thickBot="1">
      <c r="B162" s="142">
        <v>18</v>
      </c>
      <c r="C162" s="145" t="s">
        <v>103</v>
      </c>
      <c r="D162" s="10" t="s">
        <v>113</v>
      </c>
      <c r="E162" s="108" t="s">
        <v>111</v>
      </c>
      <c r="F162" s="109" t="s">
        <v>111</v>
      </c>
      <c r="G162" s="108" t="s">
        <v>112</v>
      </c>
      <c r="H162" s="109" t="s">
        <v>112</v>
      </c>
      <c r="I162" s="110">
        <f>I163+I170+I174+I176</f>
        <v>820031.6</v>
      </c>
      <c r="R162" s="141"/>
    </row>
    <row r="163" spans="2:18" s="2" customFormat="1" ht="26.25" customHeight="1">
      <c r="B163" s="142"/>
      <c r="C163" s="186" t="s">
        <v>132</v>
      </c>
      <c r="D163" s="173" t="s">
        <v>122</v>
      </c>
      <c r="E163" s="174" t="s">
        <v>12</v>
      </c>
      <c r="F163" s="175" t="s">
        <v>111</v>
      </c>
      <c r="G163" s="174" t="s">
        <v>112</v>
      </c>
      <c r="H163" s="175" t="s">
        <v>112</v>
      </c>
      <c r="I163" s="172">
        <f>I164</f>
        <v>179763</v>
      </c>
      <c r="R163" s="141"/>
    </row>
    <row r="164" spans="2:18" s="2" customFormat="1" ht="16.5" customHeight="1">
      <c r="B164" s="142"/>
      <c r="C164" s="146" t="s">
        <v>106</v>
      </c>
      <c r="D164" s="176" t="s">
        <v>122</v>
      </c>
      <c r="E164" s="177" t="s">
        <v>12</v>
      </c>
      <c r="F164" s="178" t="s">
        <v>12</v>
      </c>
      <c r="G164" s="177" t="s">
        <v>121</v>
      </c>
      <c r="H164" s="178" t="s">
        <v>112</v>
      </c>
      <c r="I164" s="179">
        <f>I165</f>
        <v>179763</v>
      </c>
      <c r="R164" s="141"/>
    </row>
    <row r="165" spans="2:18" s="2" customFormat="1" ht="15.75" customHeight="1">
      <c r="B165" s="142"/>
      <c r="C165" s="72" t="s">
        <v>68</v>
      </c>
      <c r="D165" s="169" t="s">
        <v>122</v>
      </c>
      <c r="E165" s="170" t="s">
        <v>12</v>
      </c>
      <c r="F165" s="171" t="s">
        <v>12</v>
      </c>
      <c r="G165" s="170" t="s">
        <v>14</v>
      </c>
      <c r="H165" s="171" t="s">
        <v>112</v>
      </c>
      <c r="I165" s="181">
        <f>I166</f>
        <v>179763</v>
      </c>
      <c r="R165" s="141"/>
    </row>
    <row r="166" spans="2:18" s="2" customFormat="1" ht="15.75" customHeight="1">
      <c r="B166" s="142"/>
      <c r="C166" s="147" t="s">
        <v>48</v>
      </c>
      <c r="D166" s="182" t="s">
        <v>122</v>
      </c>
      <c r="E166" s="183" t="s">
        <v>12</v>
      </c>
      <c r="F166" s="184" t="s">
        <v>12</v>
      </c>
      <c r="G166" s="183" t="s">
        <v>14</v>
      </c>
      <c r="H166" s="184" t="s">
        <v>90</v>
      </c>
      <c r="I166" s="180">
        <f>21850+157913</f>
        <v>179763</v>
      </c>
      <c r="R166" s="141"/>
    </row>
    <row r="167" spans="2:18" s="2" customFormat="1" ht="27" customHeight="1">
      <c r="B167" s="142"/>
      <c r="C167" s="192" t="s">
        <v>127</v>
      </c>
      <c r="D167" s="171" t="s">
        <v>125</v>
      </c>
      <c r="E167" s="165" t="s">
        <v>12</v>
      </c>
      <c r="F167" s="166" t="s">
        <v>25</v>
      </c>
      <c r="G167" s="165" t="s">
        <v>112</v>
      </c>
      <c r="H167" s="166" t="s">
        <v>112</v>
      </c>
      <c r="I167" s="191">
        <f>I168</f>
        <v>400000</v>
      </c>
      <c r="R167" s="141"/>
    </row>
    <row r="168" spans="2:18" s="2" customFormat="1" ht="20.25" customHeight="1">
      <c r="B168" s="232"/>
      <c r="C168" s="168" t="s">
        <v>106</v>
      </c>
      <c r="D168" s="171" t="s">
        <v>126</v>
      </c>
      <c r="E168" s="165" t="s">
        <v>12</v>
      </c>
      <c r="F168" s="166" t="s">
        <v>25</v>
      </c>
      <c r="G168" s="165" t="s">
        <v>112</v>
      </c>
      <c r="H168" s="166" t="s">
        <v>112</v>
      </c>
      <c r="I168" s="191">
        <f>I169</f>
        <v>400000</v>
      </c>
      <c r="R168" s="141"/>
    </row>
    <row r="169" spans="2:18" s="2" customFormat="1" ht="15.75" customHeight="1">
      <c r="B169" s="142"/>
      <c r="C169" s="193" t="s">
        <v>107</v>
      </c>
      <c r="D169" s="166" t="s">
        <v>126</v>
      </c>
      <c r="E169" s="165" t="s">
        <v>12</v>
      </c>
      <c r="F169" s="166" t="s">
        <v>25</v>
      </c>
      <c r="G169" s="165" t="s">
        <v>108</v>
      </c>
      <c r="H169" s="166" t="s">
        <v>112</v>
      </c>
      <c r="I169" s="191">
        <f>I170</f>
        <v>400000</v>
      </c>
      <c r="R169" s="141"/>
    </row>
    <row r="170" spans="2:18" s="2" customFormat="1" ht="15.75" customHeight="1">
      <c r="B170" s="142"/>
      <c r="C170" s="194" t="s">
        <v>21</v>
      </c>
      <c r="D170" s="188" t="s">
        <v>126</v>
      </c>
      <c r="E170" s="183" t="s">
        <v>12</v>
      </c>
      <c r="F170" s="184" t="s">
        <v>12</v>
      </c>
      <c r="G170" s="183" t="s">
        <v>108</v>
      </c>
      <c r="H170" s="184" t="s">
        <v>89</v>
      </c>
      <c r="I170" s="180">
        <f>150000+250000</f>
        <v>400000</v>
      </c>
      <c r="R170" s="141"/>
    </row>
    <row r="171" spans="2:9" s="2" customFormat="1" ht="15" customHeight="1">
      <c r="B171" s="143"/>
      <c r="C171" s="168" t="s">
        <v>99</v>
      </c>
      <c r="D171" s="72" t="s">
        <v>85</v>
      </c>
      <c r="E171" s="62" t="s">
        <v>12</v>
      </c>
      <c r="F171" s="63" t="s">
        <v>111</v>
      </c>
      <c r="G171" s="62" t="s">
        <v>112</v>
      </c>
      <c r="H171" s="63" t="s">
        <v>112</v>
      </c>
      <c r="I171" s="64">
        <f>I172</f>
        <v>73568</v>
      </c>
    </row>
    <row r="172" spans="2:9" s="2" customFormat="1" ht="15" customHeight="1">
      <c r="B172" s="143"/>
      <c r="C172" s="146" t="s">
        <v>106</v>
      </c>
      <c r="D172" s="72" t="s">
        <v>85</v>
      </c>
      <c r="E172" s="60" t="s">
        <v>12</v>
      </c>
      <c r="F172" s="61" t="s">
        <v>12</v>
      </c>
      <c r="G172" s="62" t="s">
        <v>112</v>
      </c>
      <c r="H172" s="63" t="s">
        <v>112</v>
      </c>
      <c r="I172" s="64">
        <f>I173</f>
        <v>73568</v>
      </c>
    </row>
    <row r="173" spans="2:9" s="2" customFormat="1" ht="15" customHeight="1">
      <c r="B173" s="143"/>
      <c r="C173" s="72" t="s">
        <v>68</v>
      </c>
      <c r="D173" s="72" t="s">
        <v>85</v>
      </c>
      <c r="E173" s="62" t="s">
        <v>12</v>
      </c>
      <c r="F173" s="61" t="s">
        <v>12</v>
      </c>
      <c r="G173" s="62" t="s">
        <v>14</v>
      </c>
      <c r="H173" s="63" t="s">
        <v>112</v>
      </c>
      <c r="I173" s="64">
        <f>I174</f>
        <v>73568</v>
      </c>
    </row>
    <row r="174" spans="2:9" s="2" customFormat="1" ht="15" customHeight="1">
      <c r="B174" s="143"/>
      <c r="C174" s="147" t="s">
        <v>48</v>
      </c>
      <c r="D174" s="73" t="s">
        <v>85</v>
      </c>
      <c r="E174" s="100" t="s">
        <v>12</v>
      </c>
      <c r="F174" s="67" t="s">
        <v>12</v>
      </c>
      <c r="G174" s="100" t="s">
        <v>14</v>
      </c>
      <c r="H174" s="74" t="s">
        <v>90</v>
      </c>
      <c r="I174" s="76">
        <f>26068+7000+15000+7300+18200</f>
        <v>73568</v>
      </c>
    </row>
    <row r="175" spans="2:9" s="2" customFormat="1" ht="15" customHeight="1">
      <c r="B175" s="143"/>
      <c r="C175" s="148" t="s">
        <v>107</v>
      </c>
      <c r="D175" s="72" t="s">
        <v>85</v>
      </c>
      <c r="E175" s="60" t="s">
        <v>12</v>
      </c>
      <c r="F175" s="61" t="s">
        <v>12</v>
      </c>
      <c r="G175" s="60" t="s">
        <v>108</v>
      </c>
      <c r="H175" s="63" t="s">
        <v>112</v>
      </c>
      <c r="I175" s="64">
        <f>I176</f>
        <v>166700.6</v>
      </c>
    </row>
    <row r="176" spans="2:9" s="2" customFormat="1" ht="15" customHeight="1" thickBot="1">
      <c r="B176" s="143"/>
      <c r="C176" s="149" t="s">
        <v>21</v>
      </c>
      <c r="D176" s="65" t="s">
        <v>85</v>
      </c>
      <c r="E176" s="66" t="s">
        <v>12</v>
      </c>
      <c r="F176" s="67" t="s">
        <v>12</v>
      </c>
      <c r="G176" s="66" t="s">
        <v>108</v>
      </c>
      <c r="H176" s="67" t="s">
        <v>89</v>
      </c>
      <c r="I176" s="77">
        <f>150000+16700.6</f>
        <v>166700.6</v>
      </c>
    </row>
    <row r="177" spans="2:9" s="2" customFormat="1" ht="15" customHeight="1" thickBot="1">
      <c r="B177" s="151"/>
      <c r="C177" s="152"/>
      <c r="D177" s="153"/>
      <c r="E177" s="154"/>
      <c r="F177" s="155"/>
      <c r="G177" s="154"/>
      <c r="H177" s="155"/>
      <c r="I177" s="156"/>
    </row>
    <row r="178" spans="2:9" s="2" customFormat="1" ht="44.25" customHeight="1" thickBot="1">
      <c r="B178" s="143">
        <v>19</v>
      </c>
      <c r="C178" s="152" t="s">
        <v>131</v>
      </c>
      <c r="D178" s="153" t="s">
        <v>120</v>
      </c>
      <c r="E178" s="108" t="s">
        <v>111</v>
      </c>
      <c r="F178" s="109" t="s">
        <v>111</v>
      </c>
      <c r="G178" s="108" t="s">
        <v>112</v>
      </c>
      <c r="H178" s="109" t="s">
        <v>112</v>
      </c>
      <c r="I178" s="156">
        <f>I179</f>
        <v>600</v>
      </c>
    </row>
    <row r="179" spans="2:9" s="2" customFormat="1" ht="15" customHeight="1">
      <c r="B179" s="143"/>
      <c r="C179" s="157" t="s">
        <v>34</v>
      </c>
      <c r="D179" s="227" t="s">
        <v>120</v>
      </c>
      <c r="E179" s="159" t="s">
        <v>26</v>
      </c>
      <c r="F179" s="160" t="s">
        <v>111</v>
      </c>
      <c r="G179" s="159" t="s">
        <v>121</v>
      </c>
      <c r="H179" s="160" t="s">
        <v>112</v>
      </c>
      <c r="I179" s="228">
        <f>I180</f>
        <v>600</v>
      </c>
    </row>
    <row r="180" spans="2:9" s="2" customFormat="1" ht="15" customHeight="1">
      <c r="B180" s="143"/>
      <c r="C180" s="168" t="s">
        <v>35</v>
      </c>
      <c r="D180" s="169" t="s">
        <v>120</v>
      </c>
      <c r="E180" s="170" t="s">
        <v>26</v>
      </c>
      <c r="F180" s="171" t="s">
        <v>25</v>
      </c>
      <c r="G180" s="170" t="s">
        <v>121</v>
      </c>
      <c r="H180" s="171" t="s">
        <v>112</v>
      </c>
      <c r="I180" s="181">
        <f>I181</f>
        <v>600</v>
      </c>
    </row>
    <row r="181" spans="2:9" s="2" customFormat="1" ht="15" customHeight="1">
      <c r="B181" s="143"/>
      <c r="C181" s="167" t="s">
        <v>20</v>
      </c>
      <c r="D181" s="169" t="s">
        <v>120</v>
      </c>
      <c r="E181" s="165" t="s">
        <v>26</v>
      </c>
      <c r="F181" s="166" t="s">
        <v>25</v>
      </c>
      <c r="G181" s="165" t="s">
        <v>38</v>
      </c>
      <c r="H181" s="166" t="s">
        <v>112</v>
      </c>
      <c r="I181" s="191">
        <f>I182</f>
        <v>600</v>
      </c>
    </row>
    <row r="182" spans="2:9" s="2" customFormat="1" ht="15" customHeight="1" thickBot="1">
      <c r="B182" s="143"/>
      <c r="C182" s="158" t="s">
        <v>21</v>
      </c>
      <c r="D182" s="161" t="s">
        <v>120</v>
      </c>
      <c r="E182" s="162" t="s">
        <v>26</v>
      </c>
      <c r="F182" s="163" t="s">
        <v>25</v>
      </c>
      <c r="G182" s="162" t="s">
        <v>38</v>
      </c>
      <c r="H182" s="163" t="s">
        <v>89</v>
      </c>
      <c r="I182" s="229">
        <v>600</v>
      </c>
    </row>
    <row r="183" spans="2:9" s="2" customFormat="1" ht="15" customHeight="1" thickBot="1">
      <c r="B183" s="144"/>
      <c r="C183" s="150"/>
      <c r="D183" s="137"/>
      <c r="E183" s="138"/>
      <c r="F183" s="139"/>
      <c r="G183" s="138"/>
      <c r="H183" s="139"/>
      <c r="I183" s="140"/>
    </row>
    <row r="184" spans="2:12" ht="15.75" thickBot="1">
      <c r="B184" s="7"/>
      <c r="C184" s="34" t="s">
        <v>54</v>
      </c>
      <c r="D184" s="34" t="s">
        <v>113</v>
      </c>
      <c r="E184" s="35" t="s">
        <v>111</v>
      </c>
      <c r="F184" s="36" t="s">
        <v>111</v>
      </c>
      <c r="G184" s="35" t="s">
        <v>112</v>
      </c>
      <c r="H184" s="36" t="s">
        <v>112</v>
      </c>
      <c r="I184" s="233">
        <f>I11+I20+I42+I54+I65+I71+I83+I91+I102+I108+I118+I125+I131+I137+I143+I151+I157+I162+I178</f>
        <v>1102703.2</v>
      </c>
      <c r="K184" s="185"/>
      <c r="L184" s="185"/>
    </row>
  </sheetData>
  <mergeCells count="2">
    <mergeCell ref="B8:I8"/>
    <mergeCell ref="C9:I9"/>
  </mergeCells>
  <printOptions horizontalCentered="1"/>
  <pageMargins left="0.6299212598425197" right="0.15748031496062992" top="0.4724409448818898" bottom="0.3937007874015748" header="0.2362204724409449" footer="0.787401574803149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2011-12-21T08:00:38Z</cp:lastPrinted>
  <dcterms:created xsi:type="dcterms:W3CDTF">2007-10-22T07:44:32Z</dcterms:created>
  <dcterms:modified xsi:type="dcterms:W3CDTF">2011-12-23T09:46:18Z</dcterms:modified>
  <cp:category/>
  <cp:version/>
  <cp:contentType/>
  <cp:contentStatus/>
</cp:coreProperties>
</file>