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Доходы" sheetId="1" r:id="rId1"/>
  </sheets>
  <definedNames/>
  <calcPr fullCalcOnLoad="1"/>
</workbook>
</file>

<file path=xl/sharedStrings.xml><?xml version="1.0" encoding="utf-8"?>
<sst xmlns="http://schemas.openxmlformats.org/spreadsheetml/2006/main" count="214" uniqueCount="205">
  <si>
    <t>Наименование доходов</t>
  </si>
  <si>
    <t xml:space="preserve">Налог на доходы физических лиц  </t>
  </si>
  <si>
    <t xml:space="preserve">Всего доходов                          </t>
  </si>
  <si>
    <t xml:space="preserve">Налог на доходы физических лиц с доходов, полученных в виде дивидендов от долевого участиия в деятельности организаций  </t>
  </si>
  <si>
    <t>Налог на доходы физических лиц с доходов, полученных физическими лицами, не являющимися налоговыми резидентами Российской федерации</t>
  </si>
  <si>
    <t>Единый налог на вмененный доход для отдельных видов деятельности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</si>
  <si>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</si>
  <si>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</si>
  <si>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Доходы</t>
  </si>
  <si>
    <t>Налоги на прибыль, доходы</t>
  </si>
  <si>
    <t>Налоги на совокупный доход</t>
  </si>
  <si>
    <t>Налоги на имущество</t>
  </si>
  <si>
    <t>Земельный налог</t>
  </si>
  <si>
    <t>Доходы от использования имущества, находящегося в государственной и муниципальной собственности</t>
  </si>
  <si>
    <t>Доходы от продажи материальных и нематериальных активов</t>
  </si>
  <si>
    <t>Штрафы, санкции, возмещение ущерба</t>
  </si>
  <si>
    <t xml:space="preserve">Прочие неналоговые доходы </t>
  </si>
  <si>
    <t>Субвенции от других бюджетов бюджетной системы, в том числе:</t>
  </si>
  <si>
    <t>Платежи при пользовании природными ресурсами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</si>
  <si>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</si>
  <si>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 зарегистрированными в качестве индивидуальных предпринимателей, частных нотариусов и других лиц, занимающихся частной практикой</t>
  </si>
  <si>
    <t>Код бюджетной классификации</t>
  </si>
  <si>
    <t xml:space="preserve">Государственная пошлина по делам, рассматриваеым в судах общей юрисдикции, мировыми судьями (за исключением государственной пошлины по делам, рассматриваемым Верховным судом Российской Федерации </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</si>
  <si>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</si>
  <si>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 xml:space="preserve">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t>
  </si>
  <si>
    <t>000 1 01 00000 00 0000 000</t>
  </si>
  <si>
    <t xml:space="preserve">000 1 01 02000 01 0000 110      </t>
  </si>
  <si>
    <t>000 1 01 02010 01 0000 110</t>
  </si>
  <si>
    <t>000 1 01 02022 01 0000 110</t>
  </si>
  <si>
    <t>000 1 01 02021 01 0000 110</t>
  </si>
  <si>
    <t>000 1 01 02030 01 0000 110</t>
  </si>
  <si>
    <t>000 1 01 02040 01 0000 110</t>
  </si>
  <si>
    <t>000 1 05 00000 01 0000 110</t>
  </si>
  <si>
    <t>000 1 05 02000 02 0000 110</t>
  </si>
  <si>
    <t>000 1 06 00000 00 0000 000</t>
  </si>
  <si>
    <t>000 1 08 00000 00 0000 000</t>
  </si>
  <si>
    <t>000 1 08 03010 01 0000 110</t>
  </si>
  <si>
    <t xml:space="preserve">000 1 08 07140 01 0000 110  </t>
  </si>
  <si>
    <t>000 1 08 07150 01 0000 110</t>
  </si>
  <si>
    <t>000 1 09 00000 00 0000 000</t>
  </si>
  <si>
    <t>000 1 12 00 00000 0000 000</t>
  </si>
  <si>
    <t>000 1 14 00000 00 0000 000</t>
  </si>
  <si>
    <t>000 1 16 03010 01 0000 140</t>
  </si>
  <si>
    <t>000 1 16 03030 01 0000 140</t>
  </si>
  <si>
    <t>000 1 16 06000 01 0000 140</t>
  </si>
  <si>
    <t>000 1 17 00000 00 0000 000</t>
  </si>
  <si>
    <t>000 2 02 02000 00 0000 151</t>
  </si>
  <si>
    <t>000 1 16 00000 00 0000 140</t>
  </si>
  <si>
    <t>(тыс. руб.)</t>
  </si>
  <si>
    <t>000 1 00 00000 00 0000 000</t>
  </si>
  <si>
    <t>на денежные выплаты медицинскому персоналу фельдшерско-акушерских пунктов, врачам, фельдшерам и медсестрам "Скорой медицинской помощи"</t>
  </si>
  <si>
    <t>Субсидии от других бюджетов бюджетной системы, в том числе:</t>
  </si>
  <si>
    <t>000 1 16 30000 01 0000 140</t>
  </si>
  <si>
    <t>Штрафы за административные правонарушения в области дорожного движения</t>
  </si>
  <si>
    <t>000 1 06 01020 04 0000 110</t>
  </si>
  <si>
    <t xml:space="preserve">Налог на имущество физических лиц, взимаемый по ставкам, применяемым к объектам налогообложения, расположенным в границах городских округов </t>
  </si>
  <si>
    <t>000 1 06 06000 00 0000 110</t>
  </si>
  <si>
    <t>000 1 06 06012 04 0000 110</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</si>
  <si>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t>
  </si>
  <si>
    <t>000 1 06 06022 04 0000 110</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</si>
  <si>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t>
  </si>
  <si>
    <t>Государственная пошлина, сборы</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</si>
  <si>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</si>
  <si>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</si>
  <si>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000 1 09 04050 04 0000 110</t>
  </si>
  <si>
    <t>Земельный налог (по обязательствам, возникшим до 1 января 2006 года), мобилизуемый на территориях городских округов</t>
  </si>
  <si>
    <t>000 1 11 00000 00 0000 000</t>
  </si>
  <si>
    <t>000 1 11 05034 04 0000 120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</si>
  <si>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</si>
  <si>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</si>
  <si>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</si>
  <si>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Прочие поступления от использования имущества, находящегося в собственности городских округов</t>
  </si>
  <si>
    <t>000 1 12 01000 01 0000 120</t>
  </si>
  <si>
    <t>000 1 14 01040 04 0000 410</t>
  </si>
  <si>
    <t>Доходы местных бюджетов от продажи квартир, находящихся в собственности городских округов</t>
  </si>
  <si>
    <t>000 1 16 90040 04 0000 140</t>
  </si>
  <si>
    <t>Прочие поступления от денежных взысканий (штрафов) и иных сумм в возмещение ущерба, зачисляемые в бюджеты городских округов, в том числе:</t>
  </si>
  <si>
    <t>000 1 17 05040 04 0000 180</t>
  </si>
  <si>
    <t>Прочие неналоговые доходы бюджетов городских округов, в том числе:</t>
  </si>
  <si>
    <t>000 1 17 05040 04 0001 180</t>
  </si>
  <si>
    <t>000 1 17 05040 04 0002 180</t>
  </si>
  <si>
    <t>000 2 00 00000 00 0000 000</t>
  </si>
  <si>
    <t>000 3 00 00000 00 0000 180</t>
  </si>
  <si>
    <t>Доходы от предпринимательской и иной приносящей доход деятельности, в том числе:</t>
  </si>
  <si>
    <t>000 3 02 01040 04 0000 130</t>
  </si>
  <si>
    <t>Доходы от продажи услуг, оказываемых учреждениями, находящимися в ведении органов местного самоуправления городских округов</t>
  </si>
  <si>
    <t>на финансирование  частичной компенсации удорожания стоимости питания отдельным категориям обучающихся в образовательных учреждениях (Закон МО № 24/2005-ОЗ "О частичной компенсации стоимости питания отдельным категориям обучающихся в образовательных учреждениях Московской области"</t>
  </si>
  <si>
    <t xml:space="preserve">на обеспечение полноценным питанием беременных женщин, кормящих матерей, а также детей в возрасте до трех лет (Закон МО "О порядке обеспечения полноценным питанием беременных женщин, кормящих матерей, а также детей в возрасте до трех лет в Московской области") </t>
  </si>
  <si>
    <t>на обеспечение в соответствии с законодательством РФ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и на реализацию приоритетного национального проекта "Образование"</t>
  </si>
  <si>
    <t xml:space="preserve">000 1 19 04000 04 0000 151 </t>
  </si>
  <si>
    <t>000 1 19 04000 04 0000 151</t>
  </si>
  <si>
    <t xml:space="preserve">Возврат остатков субсидий и субвенций прошлых лет </t>
  </si>
  <si>
    <t xml:space="preserve">Возврат остатков субсидий и субвенций из бюджетов городских округов </t>
  </si>
  <si>
    <t>на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</si>
  <si>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000 1 11 02032 04 0000 120</t>
  </si>
  <si>
    <t>Доходы от размещения временно свободных средств бюджета</t>
  </si>
  <si>
    <t>000 1 11 03040 04 0000 120</t>
  </si>
  <si>
    <t>Проценты, полученные от предоставления бюджетных кредитов за счет средств бюджетов городских округов</t>
  </si>
  <si>
    <t>000 1 11 05010 04 0000 120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</si>
  <si>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</si>
  <si>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000 1 11 09044 04 0000 120</t>
  </si>
  <si>
    <r>
      <t xml:space="preserve">Плата за негативное воздействие на окружающую среду </t>
    </r>
  </si>
  <si>
    <t xml:space="preserve">Поступления от штрафов, налагаемых подразделениями органов внутренних дел  </t>
  </si>
  <si>
    <t xml:space="preserve">Поступления от штрафов, налагаемых подразделениями федеральной миграционной службы </t>
  </si>
  <si>
    <t xml:space="preserve">Плата за вырубку деревьев </t>
  </si>
  <si>
    <t xml:space="preserve">Доходы от реализации инвестиционных контрактов </t>
  </si>
  <si>
    <t>000 2 02 03000 00 0000 151</t>
  </si>
  <si>
    <t>на предоставление гражданам РФ, имеющим место жительства в Московской области, субсидий на оплату жилого помещения и коммунальных услуг в соответствии с региональными стандартами оплаты жилья и коммунальных услуг</t>
  </si>
  <si>
    <t>000 1 14 06012 04 0000 420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</si>
  <si>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</si>
  <si>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к решению Совета депутатов</t>
  </si>
  <si>
    <t>901 2 02 03024 04 0000 151</t>
  </si>
  <si>
    <t>902 2 02 03999 04 0000 151</t>
  </si>
  <si>
    <t>902 2 02 03021 04 0000 151</t>
  </si>
  <si>
    <t>904 2 02 03999 04 0000 151</t>
  </si>
  <si>
    <t>901 2 02 03022 04 0000 151</t>
  </si>
  <si>
    <t>902 2 02 03024 04 0000 151</t>
  </si>
  <si>
    <t>907 2 02 03026 04 0000 151</t>
  </si>
  <si>
    <t>902 2 02 03029 04 0000 151</t>
  </si>
  <si>
    <t xml:space="preserve">901 2 02 02999 04 0000 151 </t>
  </si>
  <si>
    <t>на обеспечение питанием, одеждой, обувью и мягким инвентарем детей-сирот и детей, оставшихся без попечения родителей, находящихся в лечебно-профилактических учреждениях Московской области, а также на содержание дополнительных штатных должностей медицинского и педагогического персонала для работы с детьми-сиротами и детьми, оставшимися без попечения родителей, находящихся в лечебно-профилактических учреждениях Московской области</t>
  </si>
  <si>
    <t>000 1 13 03040 04 0000 130</t>
  </si>
  <si>
    <t>Налоговые доходы</t>
  </si>
  <si>
    <t>Неналоговые доходы</t>
  </si>
  <si>
    <t>% испол-нения годовых назначений</t>
  </si>
  <si>
    <t>Государственная пошлина за выдачу разрешения на установку рекламной конструкции</t>
  </si>
  <si>
    <t>Доходы от оказания платных услуг и компенсации затрат государства</t>
  </si>
  <si>
    <t>000 1 13 00000 00 0000 000</t>
  </si>
  <si>
    <t>Доходы от оказания платных услуг получателями средств бюджетов городских округов  и компенсации затрат бюджетов городских округов</t>
  </si>
  <si>
    <t xml:space="preserve">Поступления от прочих штрафов </t>
  </si>
  <si>
    <t>901 2 02 02999 04 0000 151</t>
  </si>
  <si>
    <t xml:space="preserve">902 2 02 02999 04 0000 151 </t>
  </si>
  <si>
    <t>на установку охранно-пожарной сигнализации в учреждениях социально-культурной сферы</t>
  </si>
  <si>
    <t>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t>
  </si>
  <si>
    <t>на обеспечение переданных государственных полномочий по хранению и комплектованию, учету и использованию архивных документов, относящихся к собственности Московской области</t>
  </si>
  <si>
    <t>на выплату  ежемесячного денежного вознаграждения за  классное руководство.</t>
  </si>
  <si>
    <t>на финансирование расходов по обеспечению жилой площадью детей-сирот и детей, оставшихся без попечения родителей , в том числе детей, находящихся под опекой (попечительством) в приемных семьях, в детских домах семейного типа, в воинских частях, расположенных на территории Московской области , в качестве воспитанников, а также лиц из числа детей-сирот и детей, оставшихся без попечения родителей, в возрасте от 18 до 23 лет, не имеющих закрепленного жилого помещения или признанных в установленном порядке, нуждающимися в предоставлении жилья в соответствии с Законом Московской области № 248/2007-ОЗ "О предоставлении полного государственного обеспечения и дополнительгных гарантий по социальной поддержке детям-сиротам и детям, оставшимся без попечения родителей".</t>
  </si>
  <si>
    <t>на финансирование компенсации расходов на проезд к месту учебы и обратно отдельным категориям обучающихся в муниципальных образовательных учреждениях МО в соответствии с Законом МО № 7/2005-ОЗ</t>
  </si>
  <si>
    <t>на финансовую поддержку негосударственных образовательных учреждений МО</t>
  </si>
  <si>
    <t>Иные межбюджетные трансферты</t>
  </si>
  <si>
    <t>000202 04000 00 0000 151</t>
  </si>
  <si>
    <t>Межбюджетные трансферты, передаваемые бюджетам городских округов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t>
  </si>
  <si>
    <t>901 2 02 04005 04 0000 151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</si>
  <si>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 ( в соответствии с Законом Московской области от 19.09.2008г. № 130/2008-ОЗ</t>
  </si>
  <si>
    <t>000 2 02 04012 04 0000 151</t>
  </si>
  <si>
    <t>Поступления учреждениям, находящимся в ведении органов местного самоуправления городских округов, осуществляющим медицинскую деятельность в системе обязательного медицинского страхования за оказание медицинских услуг застрахованнгым лицам</t>
  </si>
  <si>
    <t>Гранты, премии, добровольные пожертвования муниципальным учреждениям, находящимся в ведении органов местного самоуправления</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</si>
  <si>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городских округов</t>
  </si>
  <si>
    <t>Средства на осуществление денежных выплат врачам-терапевтам участковым, врачам-педиатрам участковым, врачам общей практики (семейным врачам), медицинским сестрам участковым врачей-терапевтов участковых, врачей-педиатров участковых и медицинским сестрам врачей общей практики (семейных врачей) за оказание дополнительной медицинской помощи (в соответствии с постановлением Правительства Московской области от 11.02.2009г. № 110/5)</t>
  </si>
  <si>
    <t>000 3 03 03040 04 0000 180</t>
  </si>
  <si>
    <t>000 3 03 04040 04 0000 180</t>
  </si>
  <si>
    <t>000 3 03 05040 04 0000 180</t>
  </si>
  <si>
    <t>000 3 03 99040 04 0000 180</t>
  </si>
  <si>
    <t>Налог на доходы физических лиц с доходов, полученных в виде процентов по облигациям с ипотечным покрытием</t>
  </si>
  <si>
    <t>Налог на  доходы физических лиц не являющимися резидентами РФ</t>
  </si>
  <si>
    <t>000 1 01 02050 01 0000 110</t>
  </si>
  <si>
    <t>000 1 01 02060 01 0000 110</t>
  </si>
  <si>
    <t>Задолженность и перерасчеты по отмененным налогам, сборам и иным обязательным платежам (за исключением земельного налога)</t>
  </si>
  <si>
    <t xml:space="preserve">  000 1 09 01020 04 0000 110- 000 1 09 07050 04 0000 110</t>
  </si>
  <si>
    <t>Денежные взыскания (штрафы) за нарушение законодательства в области охраны окружающей среды</t>
  </si>
  <si>
    <t>000 1 16 25050 01 0000 140</t>
  </si>
  <si>
    <t>Прочие неналоговые доходы бюджетов городских округов.</t>
  </si>
  <si>
    <t>000 1 17 05040 04 0003 180</t>
  </si>
  <si>
    <t>Невыясненные поступления</t>
  </si>
  <si>
    <t>Невыясненные поступления, зачисляемые в бюджеты городских округов</t>
  </si>
  <si>
    <t>000 1 17 01040 04 0000 180</t>
  </si>
  <si>
    <t>на государственную поддержку внедрения комплексных проектов модернизации образования</t>
  </si>
  <si>
    <t>902 2 02 02042 04 0000 151</t>
  </si>
  <si>
    <t>на внедрение современных образовательных технологий</t>
  </si>
  <si>
    <t>на частичное финансирование расходов на содержание финансовых органов местных администраций за период с 01 июля 2009 года по 31 декабря 2009 года</t>
  </si>
  <si>
    <t>на содержание, ремонт автомобильных дорог, переданных в 2009 году из государственной собственности Московской области в собственность муниципальных образований, и на уплату по ним налога на имущество</t>
  </si>
  <si>
    <t>на комплектование книжных фондов библиотек муниципальных образований</t>
  </si>
  <si>
    <t>903 2 02 02068 04 0000 151</t>
  </si>
  <si>
    <t>на развитие социальной и инженерной инфраструктуры муниципальных образований Московской области в 2009 году</t>
  </si>
  <si>
    <t>901 2 02 02004 04 0000 151</t>
  </si>
  <si>
    <t>на частичное возмещение расходов бюджетов муниципальных образований Московской области по приведению лифтов в многоквартирных жилых домах, находящихся на территории Московской области в надлежащее техническое состояние, в том числе на осуществление расчетов связанных с предоставлением муниципальных гарантий в 2009 году</t>
  </si>
  <si>
    <t>000 1 16 08000 01 0000 140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</si>
  <si>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</si>
  <si>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нарушения земельного законодательства</t>
  </si>
  <si>
    <t>000 1 16 25060 01 0000 140</t>
  </si>
  <si>
    <t>904 2 02 03055 04 0000 151</t>
  </si>
  <si>
    <t>901 2 02 02041 04 0000 151</t>
  </si>
  <si>
    <t>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</si>
  <si>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на обеспечение мероприятий по капитальному ремонту многоквартирных домов за счет средств бюджетов</t>
  </si>
  <si>
    <t>901 2 02 020 89 04 0000 151</t>
  </si>
  <si>
    <t>901 2 02 02088 04 0000 151</t>
  </si>
  <si>
    <t>на обеспечение жильем отдельных категорий граждан, установленных ФЗ от 12.01.1995г. № 5-ФЗ "О ветеранах", в соответствии с Указом Президента РФ от 07.05.2008г.  №714 "Об обеспечении жильем ветеранов Великой Отечественной войны 1941-1945 годов"</t>
  </si>
  <si>
    <t>907 2 02 03069 04 0000 151</t>
  </si>
  <si>
    <t>000 1 01 02011 01 0000 110</t>
  </si>
  <si>
    <t>Налог на доходы физических лиц с доходов полученных физическими лицами, не являющимися налоговыми резидентами Российской Федерации в виде дивидендов от долевого участия в деятельности организаций.</t>
  </si>
  <si>
    <t>000 3 03 98040 04 0000 180</t>
  </si>
  <si>
    <t>Невыясненные поступления по ПД</t>
  </si>
  <si>
    <r>
      <t>План 2009 года</t>
    </r>
    <r>
      <rPr>
        <sz val="8"/>
        <rFont val="Arial CYR"/>
        <family val="2"/>
      </rPr>
      <t xml:space="preserve"> *</t>
    </r>
  </si>
  <si>
    <t>000 1 14 02033 04 0000 410</t>
  </si>
  <si>
    <t xml:space="preserve">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t>
  </si>
  <si>
    <t>901 2 02 02008 04 0000 151</t>
  </si>
  <si>
    <t>на обеспечение жильем молодых семей</t>
  </si>
  <si>
    <t>000 1 16 25083 04 0000 140</t>
  </si>
  <si>
    <t>Денежные взыскания (штрафы) за нарушения водного законодательства</t>
  </si>
  <si>
    <t>Поступление доходов в  бюджет городского округа Долгопрудный по основным источникам за 2009 год</t>
  </si>
  <si>
    <t>Исполнено по состоянию на  01 января 2010г.</t>
  </si>
  <si>
    <t>Безвозмездные поступления от других бюджетов бюджетной системы Российской Федерации, кроме бюджетов государственных внебюджетных фондов*</t>
  </si>
  <si>
    <t>* - План 2009 года по безвозмездным перечислениям от бюджетов других уровней отражен в соответствии с Законом Московской области "О бюджете Московской области на 2009 год" (с изменениями) и уведомлениями главных администраторов доходов Московской области</t>
  </si>
  <si>
    <t xml:space="preserve">Приложение №4 </t>
  </si>
  <si>
    <t>от "09" июля 2010г. №41-нр</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</si>
</sst>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0.000"/>
    <numFmt numFmtId="170" formatCode="0.00000000"/>
    <numFmt numFmtId="171" formatCode="0.000000000"/>
    <numFmt numFmtId="172" formatCode="0.0000000000"/>
    <numFmt numFmtId="173" formatCode="0.0000000"/>
    <numFmt numFmtId="174" formatCode="0.000000"/>
    <numFmt numFmtId="175" formatCode="0.00000"/>
    <numFmt numFmtId="176" formatCode="0.0000"/>
  </numFmts>
  <fonts count="12">
    <font>
      <sz val="10"/>
      <name val="Arial Cyr"/>
      <family val="0"/>
    </font>
    <font>
      <sz val="9"/>
      <name val="Arial Cyr"/>
      <family val="2"/>
    </font>
    <font>
      <b/>
      <sz val="9"/>
      <name val="Arial Cyr"/>
      <family val="2"/>
    </font>
    <font>
      <b/>
      <sz val="10"/>
      <name val="Arial Cyr"/>
      <family val="2"/>
    </font>
    <font>
      <sz val="8"/>
      <name val="Arial CYR"/>
      <family val="2"/>
    </font>
    <font>
      <b/>
      <sz val="8"/>
      <name val="Arial Cyr"/>
      <family val="2"/>
    </font>
    <font>
      <b/>
      <sz val="14"/>
      <name val="Arial Cyr"/>
      <family val="2"/>
    </font>
    <font>
      <i/>
      <sz val="8"/>
      <name val="Arial Cyr"/>
      <family val="2"/>
    </font>
    <font>
      <b/>
      <sz val="11"/>
      <name val="Arial Cyr"/>
      <family val="2"/>
    </font>
    <font>
      <sz val="12"/>
      <name val="Arial Cyr"/>
      <family val="0"/>
    </font>
    <font>
      <sz val="11"/>
      <name val="Arial Cyr"/>
      <family val="2"/>
    </font>
    <font>
      <sz val="14"/>
      <name val="Arial Cyr"/>
      <family val="0"/>
    </font>
  </fonts>
  <fills count="3">
    <fill>
      <patternFill/>
    </fill>
    <fill>
      <patternFill patternType="gray125"/>
    </fill>
    <fill>
      <patternFill patternType="solid">
        <fgColor indexed="42"/>
        <bgColor indexed="64"/>
      </patternFill>
    </fill>
  </fills>
  <borders count="10">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3">
    <xf numFmtId="0" fontId="0" fillId="0" borderId="0" xfId="0" applyAlignment="1">
      <alignment/>
    </xf>
    <xf numFmtId="0" fontId="2" fillId="0" borderId="1" xfId="0" applyFont="1" applyBorder="1" applyAlignment="1">
      <alignment/>
    </xf>
    <xf numFmtId="0" fontId="1" fillId="0" borderId="1" xfId="0" applyFont="1" applyBorder="1" applyAlignment="1">
      <alignment/>
    </xf>
    <xf numFmtId="0" fontId="3" fillId="0" borderId="0" xfId="0" applyFont="1" applyAlignment="1">
      <alignment/>
    </xf>
    <xf numFmtId="164" fontId="1" fillId="0" borderId="1" xfId="0" applyNumberFormat="1" applyFont="1" applyBorder="1" applyAlignment="1">
      <alignment/>
    </xf>
    <xf numFmtId="0" fontId="6" fillId="0" borderId="0" xfId="0" applyFont="1" applyAlignment="1">
      <alignment/>
    </xf>
    <xf numFmtId="0" fontId="0" fillId="0" borderId="0" xfId="0" applyFill="1" applyAlignment="1">
      <alignment/>
    </xf>
    <xf numFmtId="164" fontId="2" fillId="0" borderId="1" xfId="0" applyNumberFormat="1" applyFont="1" applyFill="1" applyBorder="1" applyAlignment="1">
      <alignment/>
    </xf>
    <xf numFmtId="164" fontId="1" fillId="0" borderId="1" xfId="0" applyNumberFormat="1" applyFont="1" applyFill="1" applyBorder="1" applyAlignment="1">
      <alignment/>
    </xf>
    <xf numFmtId="0" fontId="9" fillId="0" borderId="0" xfId="0" applyFont="1" applyBorder="1" applyAlignment="1">
      <alignment horizontal="center" wrapText="1"/>
    </xf>
    <xf numFmtId="0" fontId="9" fillId="0" borderId="0" xfId="0" applyFont="1" applyBorder="1" applyAlignment="1">
      <alignment wrapText="1"/>
    </xf>
    <xf numFmtId="0" fontId="10" fillId="0" borderId="0" xfId="0" applyFont="1" applyAlignment="1">
      <alignment/>
    </xf>
    <xf numFmtId="0" fontId="0" fillId="0" borderId="0" xfId="0" applyFont="1" applyAlignment="1">
      <alignment/>
    </xf>
    <xf numFmtId="164" fontId="1" fillId="0" borderId="2" xfId="0" applyNumberFormat="1" applyFont="1" applyBorder="1" applyAlignment="1">
      <alignment/>
    </xf>
    <xf numFmtId="164" fontId="1" fillId="0" borderId="3" xfId="0" applyNumberFormat="1" applyFont="1" applyBorder="1" applyAlignment="1">
      <alignment/>
    </xf>
    <xf numFmtId="0" fontId="1" fillId="0" borderId="0" xfId="0" applyFont="1" applyFill="1" applyAlignment="1">
      <alignment/>
    </xf>
    <xf numFmtId="0" fontId="1" fillId="0" borderId="0" xfId="0" applyFont="1" applyFill="1" applyBorder="1" applyAlignment="1">
      <alignment/>
    </xf>
    <xf numFmtId="0" fontId="1" fillId="0" borderId="0" xfId="0" applyFont="1" applyAlignment="1">
      <alignment/>
    </xf>
    <xf numFmtId="0" fontId="0" fillId="0" borderId="0" xfId="0" applyFont="1" applyAlignment="1">
      <alignment horizontal="right"/>
    </xf>
    <xf numFmtId="43" fontId="0" fillId="0" borderId="0" xfId="18" applyFill="1" applyAlignment="1">
      <alignment/>
    </xf>
    <xf numFmtId="0" fontId="11" fillId="0" borderId="0" xfId="0" applyFont="1" applyFill="1" applyAlignment="1">
      <alignment/>
    </xf>
    <xf numFmtId="0" fontId="9" fillId="0" borderId="0" xfId="0" applyFont="1" applyFill="1" applyAlignment="1">
      <alignment/>
    </xf>
    <xf numFmtId="0" fontId="3" fillId="0" borderId="0" xfId="0" applyFont="1" applyAlignment="1">
      <alignment/>
    </xf>
    <xf numFmtId="164" fontId="10" fillId="0" borderId="0" xfId="0" applyNumberFormat="1" applyFont="1" applyAlignment="1">
      <alignment/>
    </xf>
    <xf numFmtId="0" fontId="1" fillId="0" borderId="0" xfId="0" applyFont="1" applyAlignment="1">
      <alignment/>
    </xf>
    <xf numFmtId="0" fontId="5" fillId="0" borderId="1" xfId="0" applyFont="1" applyBorder="1" applyAlignment="1">
      <alignment horizontal="center" wrapText="1"/>
    </xf>
    <xf numFmtId="0" fontId="5" fillId="0" borderId="1" xfId="0" applyFont="1" applyBorder="1" applyAlignment="1">
      <alignment/>
    </xf>
    <xf numFmtId="49" fontId="5" fillId="0" borderId="1" xfId="0" applyNumberFormat="1" applyFont="1" applyBorder="1" applyAlignment="1">
      <alignment wrapText="1"/>
    </xf>
    <xf numFmtId="49" fontId="4" fillId="0" borderId="1" xfId="0" applyNumberFormat="1" applyFont="1" applyBorder="1" applyAlignment="1">
      <alignment wrapText="1"/>
    </xf>
    <xf numFmtId="0" fontId="4" fillId="0" borderId="1" xfId="0" applyFont="1" applyBorder="1" applyAlignment="1">
      <alignment/>
    </xf>
    <xf numFmtId="0" fontId="4" fillId="0" borderId="1" xfId="0" applyFont="1" applyBorder="1" applyAlignment="1">
      <alignment wrapText="1"/>
    </xf>
    <xf numFmtId="0" fontId="4" fillId="0" borderId="1" xfId="0" applyFont="1" applyFill="1" applyBorder="1" applyAlignment="1">
      <alignment/>
    </xf>
    <xf numFmtId="0" fontId="4" fillId="0" borderId="0" xfId="0" applyFont="1" applyAlignment="1">
      <alignment/>
    </xf>
    <xf numFmtId="0" fontId="4" fillId="0" borderId="0" xfId="0" applyFont="1" applyFill="1" applyAlignment="1">
      <alignment/>
    </xf>
    <xf numFmtId="164" fontId="2" fillId="0" borderId="1" xfId="0" applyNumberFormat="1" applyFont="1" applyBorder="1" applyAlignment="1">
      <alignment wrapText="1"/>
    </xf>
    <xf numFmtId="164" fontId="2" fillId="0" borderId="1" xfId="0" applyNumberFormat="1" applyFont="1" applyBorder="1" applyAlignment="1">
      <alignment/>
    </xf>
    <xf numFmtId="0" fontId="1" fillId="0" borderId="1" xfId="0" applyFont="1" applyFill="1" applyBorder="1" applyAlignment="1">
      <alignment/>
    </xf>
    <xf numFmtId="0" fontId="2" fillId="0" borderId="1" xfId="0" applyFont="1" applyFill="1" applyBorder="1" applyAlignment="1">
      <alignment/>
    </xf>
    <xf numFmtId="0" fontId="5" fillId="0" borderId="1" xfId="0" applyFont="1" applyBorder="1" applyAlignment="1">
      <alignment wrapText="1"/>
    </xf>
    <xf numFmtId="164" fontId="0" fillId="0" borderId="0" xfId="0" applyNumberFormat="1" applyFill="1" applyAlignment="1">
      <alignment/>
    </xf>
    <xf numFmtId="0" fontId="4" fillId="0" borderId="0" xfId="0" applyFont="1" applyFill="1" applyBorder="1" applyAlignment="1">
      <alignment/>
    </xf>
    <xf numFmtId="164" fontId="1" fillId="0" borderId="4" xfId="0" applyNumberFormat="1" applyFont="1" applyFill="1" applyBorder="1" applyAlignment="1">
      <alignment/>
    </xf>
    <xf numFmtId="0" fontId="5" fillId="2" borderId="1" xfId="0" applyFont="1" applyFill="1" applyBorder="1" applyAlignment="1">
      <alignment/>
    </xf>
    <xf numFmtId="164" fontId="2" fillId="2" borderId="1" xfId="0" applyNumberFormat="1" applyFont="1" applyFill="1" applyBorder="1" applyAlignment="1">
      <alignment/>
    </xf>
    <xf numFmtId="0" fontId="3" fillId="0" borderId="0" xfId="0" applyFont="1" applyFill="1" applyAlignment="1">
      <alignment/>
    </xf>
    <xf numFmtId="0" fontId="4" fillId="0" borderId="1" xfId="0" applyFont="1" applyFill="1" applyBorder="1" applyAlignment="1">
      <alignment wrapText="1"/>
    </xf>
    <xf numFmtId="0" fontId="4" fillId="2" borderId="1" xfId="0" applyFont="1" applyFill="1" applyBorder="1" applyAlignment="1">
      <alignment/>
    </xf>
    <xf numFmtId="164" fontId="2" fillId="2" borderId="1" xfId="0" applyNumberFormat="1" applyFont="1" applyFill="1" applyBorder="1" applyAlignment="1">
      <alignment wrapText="1"/>
    </xf>
    <xf numFmtId="164" fontId="4" fillId="2" borderId="1" xfId="0" applyNumberFormat="1" applyFont="1" applyFill="1" applyBorder="1" applyAlignment="1">
      <alignment/>
    </xf>
    <xf numFmtId="0" fontId="2" fillId="0" borderId="5" xfId="0" applyFont="1" applyBorder="1" applyAlignment="1">
      <alignment wrapText="1"/>
    </xf>
    <xf numFmtId="0" fontId="0" fillId="0" borderId="0" xfId="0" applyAlignment="1">
      <alignment horizontal="right"/>
    </xf>
    <xf numFmtId="0" fontId="1" fillId="0" borderId="0" xfId="0" applyFont="1" applyAlignment="1">
      <alignment horizontal="right"/>
    </xf>
    <xf numFmtId="0" fontId="0" fillId="0" borderId="0" xfId="0" applyFont="1" applyAlignment="1">
      <alignment horizontal="right"/>
    </xf>
    <xf numFmtId="0" fontId="2" fillId="0" borderId="6" xfId="0" applyFont="1" applyFill="1" applyBorder="1" applyAlignment="1">
      <alignment wrapText="1"/>
    </xf>
    <xf numFmtId="0" fontId="0" fillId="0" borderId="6" xfId="0" applyBorder="1" applyAlignment="1">
      <alignment wrapText="1"/>
    </xf>
    <xf numFmtId="0" fontId="0" fillId="0" borderId="0" xfId="0" applyAlignment="1">
      <alignment/>
    </xf>
    <xf numFmtId="0" fontId="4" fillId="0" borderId="5" xfId="0" applyFont="1" applyFill="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5" xfId="0" applyFont="1" applyBorder="1" applyAlignment="1">
      <alignment wrapText="1"/>
    </xf>
    <xf numFmtId="0" fontId="0" fillId="0" borderId="7" xfId="0" applyBorder="1" applyAlignment="1">
      <alignment wrapText="1"/>
    </xf>
    <xf numFmtId="0" fontId="0" fillId="0" borderId="8" xfId="0" applyBorder="1" applyAlignment="1">
      <alignment wrapText="1"/>
    </xf>
    <xf numFmtId="0" fontId="3" fillId="0" borderId="5" xfId="0" applyFont="1" applyBorder="1" applyAlignment="1">
      <alignment wrapText="1"/>
    </xf>
    <xf numFmtId="0" fontId="3" fillId="0" borderId="7" xfId="0" applyFont="1" applyBorder="1" applyAlignment="1">
      <alignment wrapText="1"/>
    </xf>
    <xf numFmtId="0" fontId="3" fillId="0" borderId="8" xfId="0" applyFont="1" applyBorder="1" applyAlignment="1">
      <alignment wrapText="1"/>
    </xf>
    <xf numFmtId="0" fontId="5" fillId="0" borderId="5" xfId="0" applyFont="1" applyBorder="1" applyAlignment="1">
      <alignment wrapText="1"/>
    </xf>
    <xf numFmtId="0" fontId="5" fillId="0" borderId="7" xfId="0" applyFont="1" applyBorder="1" applyAlignment="1">
      <alignment wrapText="1"/>
    </xf>
    <xf numFmtId="0" fontId="5" fillId="0" borderId="8" xfId="0" applyFont="1" applyBorder="1" applyAlignment="1">
      <alignment wrapText="1"/>
    </xf>
    <xf numFmtId="0" fontId="5" fillId="0" borderId="5" xfId="0" applyFont="1" applyBorder="1" applyAlignment="1">
      <alignment wrapText="1"/>
    </xf>
    <xf numFmtId="0" fontId="3" fillId="0" borderId="7" xfId="0" applyFont="1" applyBorder="1" applyAlignment="1">
      <alignment wrapText="1"/>
    </xf>
    <xf numFmtId="0" fontId="3" fillId="0" borderId="8" xfId="0" applyFont="1" applyBorder="1" applyAlignment="1">
      <alignment wrapText="1"/>
    </xf>
    <xf numFmtId="0" fontId="3" fillId="0" borderId="5" xfId="0" applyFont="1" applyBorder="1" applyAlignment="1">
      <alignment/>
    </xf>
    <xf numFmtId="0" fontId="3" fillId="0" borderId="7" xfId="0" applyFont="1" applyBorder="1" applyAlignment="1">
      <alignment/>
    </xf>
    <xf numFmtId="0" fontId="3" fillId="0" borderId="8" xfId="0" applyFont="1" applyBorder="1" applyAlignment="1">
      <alignment/>
    </xf>
    <xf numFmtId="0" fontId="9" fillId="0" borderId="0" xfId="0" applyFont="1" applyBorder="1" applyAlignment="1">
      <alignment horizontal="center" wrapText="1"/>
    </xf>
    <xf numFmtId="0" fontId="9" fillId="0" borderId="0" xfId="0" applyFont="1" applyBorder="1" applyAlignment="1">
      <alignment wrapText="1"/>
    </xf>
    <xf numFmtId="0" fontId="0" fillId="0" borderId="9" xfId="0" applyFont="1" applyBorder="1" applyAlignment="1">
      <alignment horizontal="center" wrapText="1"/>
    </xf>
    <xf numFmtId="0" fontId="0" fillId="0" borderId="9" xfId="0" applyBorder="1" applyAlignment="1">
      <alignment horizontal="center"/>
    </xf>
    <xf numFmtId="0" fontId="3" fillId="0" borderId="5"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2" fillId="0" borderId="7" xfId="0" applyFont="1" applyBorder="1" applyAlignment="1">
      <alignment wrapText="1"/>
    </xf>
    <xf numFmtId="0" fontId="2" fillId="0" borderId="8" xfId="0" applyFont="1" applyBorder="1" applyAlignment="1">
      <alignment wrapText="1"/>
    </xf>
    <xf numFmtId="0" fontId="0" fillId="0" borderId="7" xfId="0" applyFill="1" applyBorder="1" applyAlignment="1">
      <alignment wrapText="1"/>
    </xf>
    <xf numFmtId="0" fontId="0" fillId="0" borderId="8" xfId="0" applyFill="1" applyBorder="1" applyAlignment="1">
      <alignment wrapText="1"/>
    </xf>
    <xf numFmtId="0" fontId="4" fillId="0" borderId="5" xfId="0" applyFont="1" applyBorder="1" applyAlignment="1">
      <alignment/>
    </xf>
    <xf numFmtId="0" fontId="0" fillId="0" borderId="7" xfId="0" applyBorder="1" applyAlignment="1">
      <alignment/>
    </xf>
    <xf numFmtId="0" fontId="0" fillId="0" borderId="8" xfId="0" applyBorder="1" applyAlignment="1">
      <alignment/>
    </xf>
    <xf numFmtId="0" fontId="3" fillId="0" borderId="5" xfId="0" applyFont="1" applyFill="1" applyBorder="1" applyAlignment="1">
      <alignment wrapText="1"/>
    </xf>
    <xf numFmtId="0" fontId="3" fillId="0" borderId="7" xfId="0" applyFont="1" applyFill="1" applyBorder="1" applyAlignment="1">
      <alignment wrapText="1"/>
    </xf>
    <xf numFmtId="0" fontId="3" fillId="0" borderId="8" xfId="0" applyFont="1" applyFill="1" applyBorder="1" applyAlignment="1">
      <alignment wrapText="1"/>
    </xf>
    <xf numFmtId="0" fontId="3" fillId="2" borderId="5" xfId="0" applyFont="1" applyFill="1" applyBorder="1" applyAlignment="1">
      <alignment wrapText="1"/>
    </xf>
    <xf numFmtId="0" fontId="0" fillId="2" borderId="7" xfId="0" applyFont="1" applyFill="1" applyBorder="1" applyAlignment="1">
      <alignment wrapText="1"/>
    </xf>
    <xf numFmtId="0" fontId="0" fillId="2" borderId="8" xfId="0" applyFont="1" applyFill="1" applyBorder="1" applyAlignment="1">
      <alignment wrapText="1"/>
    </xf>
    <xf numFmtId="0" fontId="0" fillId="0" borderId="7" xfId="0" applyFont="1" applyBorder="1" applyAlignment="1">
      <alignment wrapText="1"/>
    </xf>
    <xf numFmtId="0" fontId="0" fillId="0" borderId="8" xfId="0" applyFont="1" applyBorder="1" applyAlignment="1">
      <alignment wrapText="1"/>
    </xf>
    <xf numFmtId="0" fontId="3" fillId="2" borderId="5" xfId="0" applyFont="1" applyFill="1" applyBorder="1" applyAlignment="1">
      <alignment/>
    </xf>
    <xf numFmtId="0" fontId="3" fillId="2" borderId="7" xfId="0" applyFont="1" applyFill="1" applyBorder="1" applyAlignment="1">
      <alignment/>
    </xf>
    <xf numFmtId="0" fontId="3" fillId="2" borderId="8" xfId="0" applyFont="1" applyFill="1" applyBorder="1" applyAlignment="1">
      <alignment/>
    </xf>
    <xf numFmtId="0" fontId="3" fillId="2" borderId="7" xfId="0" applyFont="1" applyFill="1" applyBorder="1" applyAlignment="1">
      <alignment wrapText="1"/>
    </xf>
    <xf numFmtId="0" fontId="3" fillId="2" borderId="8" xfId="0" applyFont="1" applyFill="1" applyBorder="1" applyAlignment="1">
      <alignment wrapText="1"/>
    </xf>
    <xf numFmtId="0" fontId="4" fillId="0" borderId="7" xfId="0" applyFont="1" applyFill="1" applyBorder="1" applyAlignment="1">
      <alignment wrapText="1"/>
    </xf>
    <xf numFmtId="0" fontId="4" fillId="0" borderId="8" xfId="0" applyFont="1" applyFill="1" applyBorder="1" applyAlignment="1">
      <alignment wrapText="1"/>
    </xf>
    <xf numFmtId="0" fontId="8" fillId="2" borderId="5" xfId="0" applyFont="1" applyFill="1" applyBorder="1" applyAlignment="1">
      <alignment/>
    </xf>
    <xf numFmtId="0" fontId="10" fillId="2" borderId="7" xfId="0" applyFont="1" applyFill="1" applyBorder="1" applyAlignment="1">
      <alignment/>
    </xf>
    <xf numFmtId="0" fontId="10" fillId="2" borderId="8" xfId="0" applyFont="1" applyFill="1" applyBorder="1" applyAlignment="1">
      <alignment/>
    </xf>
    <xf numFmtId="0" fontId="4" fillId="0" borderId="5" xfId="0" applyFont="1" applyBorder="1" applyAlignment="1">
      <alignment horizontal="left" wrapText="1"/>
    </xf>
    <xf numFmtId="0" fontId="4" fillId="0" borderId="7" xfId="0" applyFont="1" applyBorder="1" applyAlignment="1">
      <alignment horizontal="left" wrapText="1"/>
    </xf>
    <xf numFmtId="0" fontId="4" fillId="0" borderId="8" xfId="0" applyFont="1" applyBorder="1" applyAlignment="1">
      <alignment horizontal="left" wrapText="1"/>
    </xf>
    <xf numFmtId="0" fontId="2" fillId="0" borderId="1" xfId="0" applyFont="1" applyBorder="1" applyAlignment="1">
      <alignment/>
    </xf>
    <xf numFmtId="0" fontId="0" fillId="0" borderId="7" xfId="0" applyFont="1" applyBorder="1" applyAlignment="1">
      <alignment/>
    </xf>
    <xf numFmtId="0" fontId="0" fillId="0" borderId="8" xfId="0" applyFont="1" applyBorder="1" applyAlignment="1">
      <alignment/>
    </xf>
    <xf numFmtId="0" fontId="3" fillId="0" borderId="5" xfId="0" applyFont="1" applyFill="1" applyBorder="1" applyAlignment="1">
      <alignmen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48"/>
  <sheetViews>
    <sheetView tabSelected="1" workbookViewId="0" topLeftCell="A1">
      <selection activeCell="C4" sqref="C4"/>
    </sheetView>
  </sheetViews>
  <sheetFormatPr defaultColWidth="9.00390625" defaultRowHeight="12.75"/>
  <cols>
    <col min="1" max="2" width="20.75390625" style="0" customWidth="1"/>
    <col min="3" max="3" width="20.00390625" style="0" customWidth="1"/>
    <col min="4" max="4" width="10.375" style="0" customWidth="1"/>
    <col min="5" max="5" width="9.875" style="0" customWidth="1"/>
    <col min="6" max="6" width="9.375" style="0" customWidth="1"/>
    <col min="7" max="7" width="8.00390625" style="24" customWidth="1"/>
    <col min="8" max="8" width="10.75390625" style="0" bestFit="1" customWidth="1"/>
    <col min="9" max="9" width="11.625" style="0" customWidth="1"/>
  </cols>
  <sheetData>
    <row r="1" spans="3:7" ht="21.75" customHeight="1">
      <c r="C1" s="50"/>
      <c r="D1" s="18"/>
      <c r="E1" s="52" t="s">
        <v>203</v>
      </c>
      <c r="F1" s="52"/>
      <c r="G1" s="52"/>
    </row>
    <row r="2" spans="3:7" ht="14.25" customHeight="1">
      <c r="C2" s="52" t="s">
        <v>110</v>
      </c>
      <c r="D2" s="52"/>
      <c r="E2" s="52"/>
      <c r="F2" s="52"/>
      <c r="G2" s="52"/>
    </row>
    <row r="3" spans="3:7" ht="16.5" customHeight="1">
      <c r="C3" s="52" t="s">
        <v>204</v>
      </c>
      <c r="D3" s="52"/>
      <c r="E3" s="52"/>
      <c r="F3" s="52"/>
      <c r="G3" s="52"/>
    </row>
    <row r="4" spans="3:7" ht="16.5" customHeight="1">
      <c r="C4" s="50"/>
      <c r="D4" s="18"/>
      <c r="E4" s="18"/>
      <c r="F4" s="50"/>
      <c r="G4" s="51"/>
    </row>
    <row r="5" spans="1:6" ht="30" customHeight="1">
      <c r="A5" s="74" t="s">
        <v>199</v>
      </c>
      <c r="B5" s="75"/>
      <c r="C5" s="75"/>
      <c r="D5" s="75"/>
      <c r="E5" s="75"/>
      <c r="F5" s="55"/>
    </row>
    <row r="6" spans="1:6" ht="14.25" customHeight="1">
      <c r="A6" s="9"/>
      <c r="B6" s="10"/>
      <c r="C6" s="10"/>
      <c r="D6" s="10"/>
      <c r="E6" s="76" t="s">
        <v>48</v>
      </c>
      <c r="F6" s="77"/>
    </row>
    <row r="7" spans="1:7" ht="79.5" customHeight="1">
      <c r="A7" s="25" t="s">
        <v>21</v>
      </c>
      <c r="B7" s="78" t="s">
        <v>0</v>
      </c>
      <c r="C7" s="79"/>
      <c r="D7" s="80"/>
      <c r="E7" s="25" t="s">
        <v>192</v>
      </c>
      <c r="F7" s="38" t="s">
        <v>200</v>
      </c>
      <c r="G7" s="38" t="s">
        <v>124</v>
      </c>
    </row>
    <row r="8" spans="1:9" s="11" customFormat="1" ht="15">
      <c r="A8" s="42" t="s">
        <v>49</v>
      </c>
      <c r="B8" s="103" t="s">
        <v>8</v>
      </c>
      <c r="C8" s="104"/>
      <c r="D8" s="105"/>
      <c r="E8" s="47">
        <f>E9+E19+E21+E26+E30+E34+E41+E45+E49+E62+E69+E43</f>
        <v>1239005.6</v>
      </c>
      <c r="F8" s="43">
        <f>F9+F19+F21+F26+F30+F34+F41+F43+F45+F49+F62+F69</f>
        <v>1158688.7</v>
      </c>
      <c r="G8" s="43">
        <f>F8/E8*100</f>
        <v>93.51763220440648</v>
      </c>
      <c r="H8" s="23"/>
      <c r="I8" s="23"/>
    </row>
    <row r="9" spans="1:7" ht="12.75">
      <c r="A9" s="26" t="s">
        <v>25</v>
      </c>
      <c r="B9" s="71" t="s">
        <v>9</v>
      </c>
      <c r="C9" s="110"/>
      <c r="D9" s="111"/>
      <c r="E9" s="34">
        <f>E10</f>
        <v>382185.9</v>
      </c>
      <c r="F9" s="35">
        <f>F10</f>
        <v>393151.49999999994</v>
      </c>
      <c r="G9" s="35">
        <f aca="true" t="shared" si="0" ref="G9:G73">F9/E9*100</f>
        <v>102.8691796322156</v>
      </c>
    </row>
    <row r="10" spans="1:7" ht="22.5">
      <c r="A10" s="27" t="s">
        <v>26</v>
      </c>
      <c r="B10" s="109" t="s">
        <v>1</v>
      </c>
      <c r="C10" s="109"/>
      <c r="D10" s="109"/>
      <c r="E10" s="7">
        <f>SUM(E11:E18)</f>
        <v>382185.9</v>
      </c>
      <c r="F10" s="35">
        <f>F11+F13+F14+F15+F16+F17+F18+F12</f>
        <v>393151.49999999994</v>
      </c>
      <c r="G10" s="35">
        <f t="shared" si="0"/>
        <v>102.8691796322156</v>
      </c>
    </row>
    <row r="11" spans="1:7" ht="28.5" customHeight="1">
      <c r="A11" s="28" t="s">
        <v>27</v>
      </c>
      <c r="B11" s="59" t="s">
        <v>3</v>
      </c>
      <c r="C11" s="57"/>
      <c r="D11" s="58"/>
      <c r="E11" s="13">
        <v>4500</v>
      </c>
      <c r="F11" s="2">
        <v>5808.3</v>
      </c>
      <c r="G11" s="4">
        <f>F11/E11*100</f>
        <v>129.07333333333332</v>
      </c>
    </row>
    <row r="12" spans="1:7" ht="50.25" customHeight="1">
      <c r="A12" s="28" t="s">
        <v>188</v>
      </c>
      <c r="B12" s="59" t="s">
        <v>189</v>
      </c>
      <c r="C12" s="60"/>
      <c r="D12" s="61"/>
      <c r="E12" s="13">
        <v>0</v>
      </c>
      <c r="F12" s="2">
        <v>-0.5</v>
      </c>
      <c r="G12" s="4">
        <v>0</v>
      </c>
    </row>
    <row r="13" spans="1:7" ht="74.25" customHeight="1">
      <c r="A13" s="28" t="s">
        <v>29</v>
      </c>
      <c r="B13" s="106" t="s">
        <v>19</v>
      </c>
      <c r="C13" s="107"/>
      <c r="D13" s="107"/>
      <c r="E13" s="4">
        <v>371392</v>
      </c>
      <c r="F13" s="8">
        <v>380666.5</v>
      </c>
      <c r="G13" s="4">
        <f aca="true" t="shared" si="1" ref="G13:G18">F13/E13*100</f>
        <v>102.49722665000863</v>
      </c>
    </row>
    <row r="14" spans="1:7" ht="72" customHeight="1">
      <c r="A14" s="28" t="s">
        <v>28</v>
      </c>
      <c r="B14" s="106" t="s">
        <v>20</v>
      </c>
      <c r="C14" s="107"/>
      <c r="D14" s="108"/>
      <c r="E14" s="14">
        <v>1695</v>
      </c>
      <c r="F14" s="36">
        <v>1621.1</v>
      </c>
      <c r="G14" s="4">
        <f t="shared" si="1"/>
        <v>95.6401179941003</v>
      </c>
    </row>
    <row r="15" spans="1:7" ht="38.25" customHeight="1">
      <c r="A15" s="28" t="s">
        <v>30</v>
      </c>
      <c r="B15" s="59" t="s">
        <v>4</v>
      </c>
      <c r="C15" s="57"/>
      <c r="D15" s="58"/>
      <c r="E15" s="4">
        <v>4434</v>
      </c>
      <c r="F15" s="2">
        <v>4856.3</v>
      </c>
      <c r="G15" s="4">
        <f t="shared" si="1"/>
        <v>109.52413170951738</v>
      </c>
    </row>
    <row r="16" spans="1:7" ht="158.25" customHeight="1">
      <c r="A16" s="28" t="s">
        <v>31</v>
      </c>
      <c r="B16" s="59" t="s">
        <v>23</v>
      </c>
      <c r="C16" s="57"/>
      <c r="D16" s="58"/>
      <c r="E16" s="4">
        <v>149</v>
      </c>
      <c r="F16" s="2">
        <v>179.6</v>
      </c>
      <c r="G16" s="4">
        <f t="shared" si="1"/>
        <v>120.53691275167783</v>
      </c>
    </row>
    <row r="17" spans="1:7" ht="30" customHeight="1">
      <c r="A17" s="28" t="s">
        <v>155</v>
      </c>
      <c r="B17" s="59" t="s">
        <v>153</v>
      </c>
      <c r="C17" s="60"/>
      <c r="D17" s="61"/>
      <c r="E17" s="4">
        <v>7</v>
      </c>
      <c r="F17" s="4">
        <v>11.2</v>
      </c>
      <c r="G17" s="4">
        <f t="shared" si="1"/>
        <v>160</v>
      </c>
    </row>
    <row r="18" spans="1:7" ht="30" customHeight="1">
      <c r="A18" s="28" t="s">
        <v>156</v>
      </c>
      <c r="B18" s="59" t="s">
        <v>154</v>
      </c>
      <c r="C18" s="60"/>
      <c r="D18" s="61"/>
      <c r="E18" s="4">
        <v>8.9</v>
      </c>
      <c r="F18" s="4">
        <v>9</v>
      </c>
      <c r="G18" s="4">
        <f t="shared" si="1"/>
        <v>101.12359550561798</v>
      </c>
    </row>
    <row r="19" spans="1:7" ht="12.75">
      <c r="A19" s="26" t="s">
        <v>32</v>
      </c>
      <c r="B19" s="62" t="s">
        <v>10</v>
      </c>
      <c r="C19" s="63"/>
      <c r="D19" s="64"/>
      <c r="E19" s="35">
        <f>E20</f>
        <v>49532</v>
      </c>
      <c r="F19" s="35">
        <f>F20</f>
        <v>51256</v>
      </c>
      <c r="G19" s="35">
        <f t="shared" si="0"/>
        <v>103.48057821206493</v>
      </c>
    </row>
    <row r="20" spans="1:7" ht="22.5" customHeight="1">
      <c r="A20" s="29" t="s">
        <v>33</v>
      </c>
      <c r="B20" s="59" t="s">
        <v>5</v>
      </c>
      <c r="C20" s="57"/>
      <c r="D20" s="58"/>
      <c r="E20" s="8">
        <v>49532</v>
      </c>
      <c r="F20" s="4">
        <v>51256</v>
      </c>
      <c r="G20" s="4">
        <f>F20/E20*100</f>
        <v>103.48057821206493</v>
      </c>
    </row>
    <row r="21" spans="1:7" ht="12.75">
      <c r="A21" s="26" t="s">
        <v>34</v>
      </c>
      <c r="B21" s="62" t="s">
        <v>11</v>
      </c>
      <c r="C21" s="63"/>
      <c r="D21" s="64"/>
      <c r="E21" s="7">
        <f>SUM(E22:E23)</f>
        <v>133283</v>
      </c>
      <c r="F21" s="37">
        <f>F22+F23</f>
        <v>128242.6</v>
      </c>
      <c r="G21" s="35">
        <f t="shared" si="0"/>
        <v>96.21827239783019</v>
      </c>
    </row>
    <row r="22" spans="1:7" ht="33" customHeight="1">
      <c r="A22" s="29" t="s">
        <v>54</v>
      </c>
      <c r="B22" s="59" t="s">
        <v>55</v>
      </c>
      <c r="C22" s="57"/>
      <c r="D22" s="58"/>
      <c r="E22" s="8">
        <v>3700</v>
      </c>
      <c r="F22" s="2">
        <v>4038.3</v>
      </c>
      <c r="G22" s="4">
        <f>F22/E22*100</f>
        <v>109.14324324324325</v>
      </c>
    </row>
    <row r="23" spans="1:7" ht="12.75">
      <c r="A23" s="26" t="s">
        <v>56</v>
      </c>
      <c r="B23" s="49" t="s">
        <v>12</v>
      </c>
      <c r="C23" s="81"/>
      <c r="D23" s="82"/>
      <c r="E23" s="7">
        <f>SUM(E24:E25)</f>
        <v>129583</v>
      </c>
      <c r="F23" s="1">
        <f>F24+F25</f>
        <v>124204.3</v>
      </c>
      <c r="G23" s="35">
        <f t="shared" si="0"/>
        <v>95.84922404945092</v>
      </c>
    </row>
    <row r="24" spans="1:7" ht="48.75" customHeight="1">
      <c r="A24" s="29" t="s">
        <v>57</v>
      </c>
      <c r="B24" s="59" t="s">
        <v>58</v>
      </c>
      <c r="C24" s="57"/>
      <c r="D24" s="58"/>
      <c r="E24" s="8">
        <v>7152</v>
      </c>
      <c r="F24" s="2">
        <v>8547.6</v>
      </c>
      <c r="G24" s="4">
        <f>F24/E24*100</f>
        <v>119.51342281879195</v>
      </c>
    </row>
    <row r="25" spans="1:7" ht="46.5" customHeight="1">
      <c r="A25" s="29" t="s">
        <v>59</v>
      </c>
      <c r="B25" s="59" t="s">
        <v>60</v>
      </c>
      <c r="C25" s="57"/>
      <c r="D25" s="58"/>
      <c r="E25" s="8">
        <v>122431</v>
      </c>
      <c r="F25" s="2">
        <v>115656.7</v>
      </c>
      <c r="G25" s="4">
        <f>F25/E25*100</f>
        <v>94.46684254804747</v>
      </c>
    </row>
    <row r="26" spans="1:7" s="3" customFormat="1" ht="12.75">
      <c r="A26" s="26" t="s">
        <v>35</v>
      </c>
      <c r="B26" s="62" t="s">
        <v>61</v>
      </c>
      <c r="C26" s="63"/>
      <c r="D26" s="64"/>
      <c r="E26" s="7">
        <f>SUM(E27:E29)</f>
        <v>5511</v>
      </c>
      <c r="F26" s="35">
        <f>F27+F28+F29</f>
        <v>6342</v>
      </c>
      <c r="G26" s="35">
        <f t="shared" si="0"/>
        <v>115.0789330430049</v>
      </c>
    </row>
    <row r="27" spans="1:7" ht="53.25" customHeight="1">
      <c r="A27" s="29" t="s">
        <v>36</v>
      </c>
      <c r="B27" s="59" t="s">
        <v>22</v>
      </c>
      <c r="C27" s="60"/>
      <c r="D27" s="61"/>
      <c r="E27" s="8">
        <v>4500</v>
      </c>
      <c r="F27" s="2">
        <v>4734.8</v>
      </c>
      <c r="G27" s="4">
        <f>F27/E27*100</f>
        <v>105.21777777777778</v>
      </c>
    </row>
    <row r="28" spans="1:7" ht="72.75" customHeight="1">
      <c r="A28" s="29" t="s">
        <v>37</v>
      </c>
      <c r="B28" s="59" t="s">
        <v>62</v>
      </c>
      <c r="C28" s="60"/>
      <c r="D28" s="61"/>
      <c r="E28" s="8">
        <v>1000</v>
      </c>
      <c r="F28" s="2">
        <v>1554.7</v>
      </c>
      <c r="G28" s="4">
        <f>F28/E28*100</f>
        <v>155.47</v>
      </c>
    </row>
    <row r="29" spans="1:7" ht="27" customHeight="1">
      <c r="A29" s="29" t="s">
        <v>38</v>
      </c>
      <c r="B29" s="59" t="s">
        <v>125</v>
      </c>
      <c r="C29" s="60"/>
      <c r="D29" s="61"/>
      <c r="E29" s="8">
        <v>11</v>
      </c>
      <c r="F29" s="4">
        <v>52.5</v>
      </c>
      <c r="G29" s="4">
        <f>F29/E29*100</f>
        <v>477.27272727272725</v>
      </c>
    </row>
    <row r="30" spans="1:7" ht="27" customHeight="1">
      <c r="A30" s="26" t="s">
        <v>39</v>
      </c>
      <c r="B30" s="62" t="s">
        <v>63</v>
      </c>
      <c r="C30" s="63"/>
      <c r="D30" s="64"/>
      <c r="E30" s="7">
        <f>E31</f>
        <v>780</v>
      </c>
      <c r="F30" s="1">
        <f>F31+F32</f>
        <v>1111.1</v>
      </c>
      <c r="G30" s="4">
        <f t="shared" si="0"/>
        <v>142.44871794871793</v>
      </c>
    </row>
    <row r="31" spans="1:7" ht="30" customHeight="1">
      <c r="A31" s="29" t="s">
        <v>64</v>
      </c>
      <c r="B31" s="59" t="s">
        <v>65</v>
      </c>
      <c r="C31" s="57"/>
      <c r="D31" s="58"/>
      <c r="E31" s="8">
        <v>780</v>
      </c>
      <c r="F31" s="2">
        <v>818.3</v>
      </c>
      <c r="G31" s="4">
        <f t="shared" si="0"/>
        <v>104.9102564102564</v>
      </c>
    </row>
    <row r="32" spans="1:7" ht="30" customHeight="1">
      <c r="A32" s="30" t="s">
        <v>158</v>
      </c>
      <c r="B32" s="59" t="s">
        <v>157</v>
      </c>
      <c r="C32" s="60"/>
      <c r="D32" s="61"/>
      <c r="E32" s="8">
        <v>0</v>
      </c>
      <c r="F32" s="2">
        <v>292.8</v>
      </c>
      <c r="G32" s="4"/>
    </row>
    <row r="33" spans="1:7" ht="18" customHeight="1">
      <c r="A33" s="45"/>
      <c r="B33" s="88" t="s">
        <v>122</v>
      </c>
      <c r="C33" s="89"/>
      <c r="D33" s="90"/>
      <c r="E33" s="7">
        <f>E9+E19+E21+E26+E30</f>
        <v>571291.9</v>
      </c>
      <c r="F33" s="7">
        <f>F9+F19+F21+F26+F30</f>
        <v>580103.2</v>
      </c>
      <c r="G33" s="7">
        <f t="shared" si="0"/>
        <v>101.54234639069799</v>
      </c>
    </row>
    <row r="34" spans="1:7" ht="28.5" customHeight="1">
      <c r="A34" s="26" t="s">
        <v>66</v>
      </c>
      <c r="B34" s="62" t="s">
        <v>13</v>
      </c>
      <c r="C34" s="63"/>
      <c r="D34" s="64"/>
      <c r="E34" s="7">
        <f>SUM(E35:E40)</f>
        <v>422313.39999999997</v>
      </c>
      <c r="F34" s="35">
        <f>SUM(F35:F40)</f>
        <v>334218.60000000003</v>
      </c>
      <c r="G34" s="35">
        <f t="shared" si="0"/>
        <v>79.1399467788614</v>
      </c>
    </row>
    <row r="35" spans="1:7" ht="17.25" customHeight="1">
      <c r="A35" s="29" t="s">
        <v>94</v>
      </c>
      <c r="B35" s="59" t="s">
        <v>95</v>
      </c>
      <c r="C35" s="57"/>
      <c r="D35" s="58"/>
      <c r="E35" s="8">
        <v>82</v>
      </c>
      <c r="F35" s="2">
        <v>94.2</v>
      </c>
      <c r="G35" s="4">
        <f t="shared" si="0"/>
        <v>114.87804878048782</v>
      </c>
    </row>
    <row r="36" spans="1:7" ht="29.25" customHeight="1">
      <c r="A36" s="31" t="s">
        <v>96</v>
      </c>
      <c r="B36" s="56" t="s">
        <v>97</v>
      </c>
      <c r="C36" s="83"/>
      <c r="D36" s="84"/>
      <c r="E36" s="8">
        <v>0</v>
      </c>
      <c r="F36" s="4">
        <v>0</v>
      </c>
      <c r="G36" s="4">
        <v>0</v>
      </c>
    </row>
    <row r="37" spans="1:7" ht="62.25" customHeight="1">
      <c r="A37" s="29" t="s">
        <v>98</v>
      </c>
      <c r="B37" s="59" t="s">
        <v>99</v>
      </c>
      <c r="C37" s="57"/>
      <c r="D37" s="58"/>
      <c r="E37" s="8">
        <v>373889.3</v>
      </c>
      <c r="F37" s="36">
        <v>284655.9</v>
      </c>
      <c r="G37" s="4">
        <f t="shared" si="0"/>
        <v>76.13373798073387</v>
      </c>
    </row>
    <row r="38" spans="1:7" ht="54" customHeight="1">
      <c r="A38" s="29" t="s">
        <v>67</v>
      </c>
      <c r="B38" s="59" t="s">
        <v>68</v>
      </c>
      <c r="C38" s="57"/>
      <c r="D38" s="58"/>
      <c r="E38" s="8">
        <v>32400</v>
      </c>
      <c r="F38" s="36">
        <v>32773.4</v>
      </c>
      <c r="G38" s="4">
        <f t="shared" si="0"/>
        <v>101.15246913580248</v>
      </c>
    </row>
    <row r="39" spans="1:7" ht="42" customHeight="1">
      <c r="A39" s="29" t="s">
        <v>69</v>
      </c>
      <c r="B39" s="59" t="s">
        <v>70</v>
      </c>
      <c r="C39" s="57"/>
      <c r="D39" s="58"/>
      <c r="E39" s="8">
        <v>6248</v>
      </c>
      <c r="F39" s="36">
        <v>6339.1</v>
      </c>
      <c r="G39" s="4">
        <f t="shared" si="0"/>
        <v>101.45806658130603</v>
      </c>
    </row>
    <row r="40" spans="1:7" ht="27" customHeight="1">
      <c r="A40" s="29" t="s">
        <v>100</v>
      </c>
      <c r="B40" s="59" t="s">
        <v>71</v>
      </c>
      <c r="C40" s="60"/>
      <c r="D40" s="61"/>
      <c r="E40" s="8">
        <v>9694.1</v>
      </c>
      <c r="F40" s="8">
        <v>10356</v>
      </c>
      <c r="G40" s="4">
        <f t="shared" si="0"/>
        <v>106.82786437111231</v>
      </c>
    </row>
    <row r="41" spans="1:7" s="5" customFormat="1" ht="18" customHeight="1">
      <c r="A41" s="26" t="s">
        <v>40</v>
      </c>
      <c r="B41" s="62" t="s">
        <v>18</v>
      </c>
      <c r="C41" s="63"/>
      <c r="D41" s="64"/>
      <c r="E41" s="7">
        <f>E42</f>
        <v>2037</v>
      </c>
      <c r="F41" s="37">
        <f>F42</f>
        <v>2366</v>
      </c>
      <c r="G41" s="35">
        <f>F41/E41*100</f>
        <v>116.15120274914091</v>
      </c>
    </row>
    <row r="42" spans="1:7" ht="16.5" customHeight="1">
      <c r="A42" s="29" t="s">
        <v>72</v>
      </c>
      <c r="B42" s="59" t="s">
        <v>101</v>
      </c>
      <c r="C42" s="60"/>
      <c r="D42" s="61"/>
      <c r="E42" s="8">
        <v>2037</v>
      </c>
      <c r="F42" s="36">
        <v>2366</v>
      </c>
      <c r="G42" s="4">
        <f t="shared" si="0"/>
        <v>116.15120274914091</v>
      </c>
    </row>
    <row r="43" spans="1:7" s="22" customFormat="1" ht="23.25" customHeight="1">
      <c r="A43" s="26" t="s">
        <v>127</v>
      </c>
      <c r="B43" s="68" t="s">
        <v>126</v>
      </c>
      <c r="C43" s="69"/>
      <c r="D43" s="70"/>
      <c r="E43" s="7">
        <f>E44</f>
        <v>1224</v>
      </c>
      <c r="F43" s="7">
        <f>F44</f>
        <v>1224.1</v>
      </c>
      <c r="G43" s="4">
        <f>F43/E43*100</f>
        <v>100.00816993464052</v>
      </c>
    </row>
    <row r="44" spans="1:7" ht="39" customHeight="1">
      <c r="A44" s="29" t="s">
        <v>121</v>
      </c>
      <c r="B44" s="59" t="s">
        <v>128</v>
      </c>
      <c r="C44" s="60"/>
      <c r="D44" s="61"/>
      <c r="E44" s="8">
        <v>1224</v>
      </c>
      <c r="F44" s="8">
        <v>1224.1</v>
      </c>
      <c r="G44" s="4">
        <f>F44/E44*100</f>
        <v>100.00816993464052</v>
      </c>
    </row>
    <row r="45" spans="1:7" ht="25.5" customHeight="1">
      <c r="A45" s="26" t="s">
        <v>41</v>
      </c>
      <c r="B45" s="62" t="s">
        <v>14</v>
      </c>
      <c r="C45" s="63"/>
      <c r="D45" s="64"/>
      <c r="E45" s="7">
        <f>SUM(E46:E48)</f>
        <v>188706</v>
      </c>
      <c r="F45" s="7">
        <f>F46+F47+F48</f>
        <v>191917</v>
      </c>
      <c r="G45" s="35">
        <f t="shared" si="0"/>
        <v>101.70158871472026</v>
      </c>
    </row>
    <row r="46" spans="1:7" ht="26.25" customHeight="1">
      <c r="A46" s="29" t="s">
        <v>73</v>
      </c>
      <c r="B46" s="59" t="s">
        <v>74</v>
      </c>
      <c r="C46" s="57"/>
      <c r="D46" s="58"/>
      <c r="E46" s="8">
        <v>87199</v>
      </c>
      <c r="F46" s="8">
        <v>79393.2</v>
      </c>
      <c r="G46" s="4">
        <f t="shared" si="0"/>
        <v>91.04829183820915</v>
      </c>
    </row>
    <row r="47" spans="1:7" ht="43.5" customHeight="1">
      <c r="A47" s="29" t="s">
        <v>193</v>
      </c>
      <c r="B47" s="59" t="s">
        <v>194</v>
      </c>
      <c r="C47" s="60"/>
      <c r="D47" s="61"/>
      <c r="E47" s="8">
        <v>6642</v>
      </c>
      <c r="F47" s="36">
        <v>6585.6</v>
      </c>
      <c r="G47" s="4">
        <f t="shared" si="0"/>
        <v>99.15085817524843</v>
      </c>
    </row>
    <row r="48" spans="1:7" ht="36" customHeight="1">
      <c r="A48" s="32" t="s">
        <v>108</v>
      </c>
      <c r="B48" s="57" t="s">
        <v>109</v>
      </c>
      <c r="C48" s="57"/>
      <c r="D48" s="58"/>
      <c r="E48" s="8">
        <v>94865</v>
      </c>
      <c r="F48" s="36">
        <v>105938.2</v>
      </c>
      <c r="G48" s="4">
        <f t="shared" si="0"/>
        <v>111.67258736098667</v>
      </c>
    </row>
    <row r="49" spans="1:7" ht="12.75">
      <c r="A49" s="26" t="s">
        <v>47</v>
      </c>
      <c r="B49" s="71" t="s">
        <v>15</v>
      </c>
      <c r="C49" s="72"/>
      <c r="D49" s="73"/>
      <c r="E49" s="7">
        <f>SUM(E50:E58)</f>
        <v>6320</v>
      </c>
      <c r="F49" s="7">
        <f>SUM(F50:F57)+F58</f>
        <v>5850.4</v>
      </c>
      <c r="G49" s="35">
        <f t="shared" si="0"/>
        <v>92.56962025316456</v>
      </c>
    </row>
    <row r="50" spans="1:7" ht="45" customHeight="1">
      <c r="A50" s="29" t="s">
        <v>42</v>
      </c>
      <c r="B50" s="59" t="s">
        <v>24</v>
      </c>
      <c r="C50" s="60"/>
      <c r="D50" s="61"/>
      <c r="E50" s="8">
        <v>105</v>
      </c>
      <c r="F50" s="8">
        <v>116.5</v>
      </c>
      <c r="G50" s="4">
        <f t="shared" si="0"/>
        <v>110.95238095238096</v>
      </c>
    </row>
    <row r="51" spans="1:7" ht="48" customHeight="1">
      <c r="A51" s="29" t="s">
        <v>43</v>
      </c>
      <c r="B51" s="59" t="s">
        <v>6</v>
      </c>
      <c r="C51" s="60"/>
      <c r="D51" s="61"/>
      <c r="E51" s="8">
        <v>8</v>
      </c>
      <c r="F51" s="8">
        <v>13.6</v>
      </c>
      <c r="G51" s="4">
        <f t="shared" si="0"/>
        <v>170</v>
      </c>
    </row>
    <row r="52" spans="1:7" ht="51" customHeight="1">
      <c r="A52" s="29" t="s">
        <v>44</v>
      </c>
      <c r="B52" s="59" t="s">
        <v>7</v>
      </c>
      <c r="C52" s="60"/>
      <c r="D52" s="61"/>
      <c r="E52" s="8">
        <v>600</v>
      </c>
      <c r="F52" s="8">
        <v>537.9</v>
      </c>
      <c r="G52" s="4">
        <f t="shared" si="0"/>
        <v>89.64999999999999</v>
      </c>
    </row>
    <row r="53" spans="1:7" ht="30.75" customHeight="1">
      <c r="A53" s="29" t="s">
        <v>160</v>
      </c>
      <c r="B53" s="59" t="s">
        <v>159</v>
      </c>
      <c r="C53" s="60"/>
      <c r="D53" s="61"/>
      <c r="E53" s="8">
        <v>150</v>
      </c>
      <c r="F53" s="8">
        <v>145.5</v>
      </c>
      <c r="G53" s="4">
        <f>F53/E53*100</f>
        <v>97</v>
      </c>
    </row>
    <row r="54" spans="1:7" ht="30.75" customHeight="1">
      <c r="A54" s="29" t="s">
        <v>179</v>
      </c>
      <c r="B54" s="59" t="s">
        <v>178</v>
      </c>
      <c r="C54" s="60"/>
      <c r="D54" s="61"/>
      <c r="E54" s="8">
        <v>7</v>
      </c>
      <c r="F54" s="8">
        <v>10.5</v>
      </c>
      <c r="G54" s="4">
        <f>F54/E54*100</f>
        <v>150</v>
      </c>
    </row>
    <row r="55" spans="1:7" ht="30.75" customHeight="1">
      <c r="A55" s="29" t="s">
        <v>197</v>
      </c>
      <c r="B55" s="59" t="s">
        <v>198</v>
      </c>
      <c r="C55" s="60"/>
      <c r="D55" s="61"/>
      <c r="E55" s="8">
        <v>0</v>
      </c>
      <c r="F55" s="8">
        <v>15</v>
      </c>
      <c r="G55" s="4">
        <v>0</v>
      </c>
    </row>
    <row r="56" spans="1:7" ht="27" customHeight="1">
      <c r="A56" s="29" t="s">
        <v>52</v>
      </c>
      <c r="B56" s="59" t="s">
        <v>53</v>
      </c>
      <c r="C56" s="60"/>
      <c r="D56" s="61"/>
      <c r="E56" s="8">
        <v>2500</v>
      </c>
      <c r="F56" s="8">
        <v>2355.7</v>
      </c>
      <c r="G56" s="4">
        <f t="shared" si="0"/>
        <v>94.228</v>
      </c>
    </row>
    <row r="57" spans="1:7" ht="36.75" customHeight="1">
      <c r="A57" s="29" t="s">
        <v>176</v>
      </c>
      <c r="B57" s="59" t="s">
        <v>177</v>
      </c>
      <c r="C57" s="60"/>
      <c r="D57" s="61"/>
      <c r="E57" s="8">
        <v>0</v>
      </c>
      <c r="F57" s="8">
        <v>24</v>
      </c>
      <c r="G57" s="4">
        <v>0</v>
      </c>
    </row>
    <row r="58" spans="1:7" s="3" customFormat="1" ht="36.75" customHeight="1">
      <c r="A58" s="26" t="s">
        <v>75</v>
      </c>
      <c r="B58" s="65" t="s">
        <v>76</v>
      </c>
      <c r="C58" s="66"/>
      <c r="D58" s="67"/>
      <c r="E58" s="7">
        <f>SUM(E59:E61)</f>
        <v>2950</v>
      </c>
      <c r="F58" s="7">
        <f>SUM(F59:F61)</f>
        <v>2631.7</v>
      </c>
      <c r="G58" s="35">
        <f t="shared" si="0"/>
        <v>89.21016949152542</v>
      </c>
    </row>
    <row r="59" spans="1:7" ht="26.25" customHeight="1">
      <c r="A59" s="29" t="s">
        <v>75</v>
      </c>
      <c r="B59" s="59" t="s">
        <v>129</v>
      </c>
      <c r="C59" s="60"/>
      <c r="D59" s="61"/>
      <c r="E59" s="8">
        <v>50</v>
      </c>
      <c r="F59" s="8">
        <v>49.3</v>
      </c>
      <c r="G59" s="4">
        <f t="shared" si="0"/>
        <v>98.6</v>
      </c>
    </row>
    <row r="60" spans="1:7" ht="24.75" customHeight="1">
      <c r="A60" s="29" t="s">
        <v>75</v>
      </c>
      <c r="B60" s="59" t="s">
        <v>102</v>
      </c>
      <c r="C60" s="60"/>
      <c r="D60" s="61"/>
      <c r="E60" s="8">
        <v>800</v>
      </c>
      <c r="F60" s="8">
        <v>657</v>
      </c>
      <c r="G60" s="4">
        <f t="shared" si="0"/>
        <v>82.125</v>
      </c>
    </row>
    <row r="61" spans="1:7" ht="26.25" customHeight="1">
      <c r="A61" s="29" t="s">
        <v>75</v>
      </c>
      <c r="B61" s="59" t="s">
        <v>103</v>
      </c>
      <c r="C61" s="60"/>
      <c r="D61" s="61"/>
      <c r="E61" s="8">
        <v>2100</v>
      </c>
      <c r="F61" s="8">
        <v>1925.4</v>
      </c>
      <c r="G61" s="4">
        <f t="shared" si="0"/>
        <v>91.6857142857143</v>
      </c>
    </row>
    <row r="62" spans="1:7" ht="12.75">
      <c r="A62" s="26" t="s">
        <v>45</v>
      </c>
      <c r="B62" s="62" t="s">
        <v>16</v>
      </c>
      <c r="C62" s="63"/>
      <c r="D62" s="64"/>
      <c r="E62" s="7">
        <f>E65</f>
        <v>47345</v>
      </c>
      <c r="F62" s="35">
        <f>F63+F65</f>
        <v>43476.59999999999</v>
      </c>
      <c r="G62" s="35">
        <f t="shared" si="0"/>
        <v>91.82933783926495</v>
      </c>
    </row>
    <row r="63" spans="1:7" ht="12.75">
      <c r="A63" s="29" t="s">
        <v>165</v>
      </c>
      <c r="B63" s="62" t="s">
        <v>163</v>
      </c>
      <c r="C63" s="60"/>
      <c r="D63" s="61"/>
      <c r="E63" s="7"/>
      <c r="F63" s="35">
        <f>F64</f>
        <v>-4.3</v>
      </c>
      <c r="G63" s="35">
        <v>0</v>
      </c>
    </row>
    <row r="64" spans="1:7" ht="12.75">
      <c r="A64" s="29" t="s">
        <v>165</v>
      </c>
      <c r="B64" s="59" t="s">
        <v>164</v>
      </c>
      <c r="C64" s="57"/>
      <c r="D64" s="58"/>
      <c r="E64" s="7">
        <v>0</v>
      </c>
      <c r="F64" s="8">
        <v>-4.3</v>
      </c>
      <c r="G64" s="35">
        <v>0</v>
      </c>
    </row>
    <row r="65" spans="1:7" s="3" customFormat="1" ht="24" customHeight="1">
      <c r="A65" s="26" t="s">
        <v>77</v>
      </c>
      <c r="B65" s="65" t="s">
        <v>78</v>
      </c>
      <c r="C65" s="66"/>
      <c r="D65" s="67"/>
      <c r="E65" s="7">
        <f>SUM(E66:E68)</f>
        <v>47345</v>
      </c>
      <c r="F65" s="35">
        <f>F66+F67+F68</f>
        <v>43480.899999999994</v>
      </c>
      <c r="G65" s="35">
        <f t="shared" si="0"/>
        <v>91.83842010771993</v>
      </c>
    </row>
    <row r="66" spans="1:7" ht="18" customHeight="1">
      <c r="A66" s="29" t="s">
        <v>79</v>
      </c>
      <c r="B66" s="85" t="s">
        <v>104</v>
      </c>
      <c r="C66" s="86"/>
      <c r="D66" s="87"/>
      <c r="E66" s="8">
        <v>4100</v>
      </c>
      <c r="F66" s="2">
        <v>4007.2</v>
      </c>
      <c r="G66" s="4">
        <f>F66/E66*100</f>
        <v>97.73658536585366</v>
      </c>
    </row>
    <row r="67" spans="1:7" ht="15.75" customHeight="1">
      <c r="A67" s="29" t="s">
        <v>80</v>
      </c>
      <c r="B67" s="59" t="s">
        <v>105</v>
      </c>
      <c r="C67" s="60"/>
      <c r="D67" s="61"/>
      <c r="E67" s="8">
        <v>42945</v>
      </c>
      <c r="F67" s="4">
        <v>39173.1</v>
      </c>
      <c r="G67" s="4">
        <f t="shared" si="0"/>
        <v>91.2169053440447</v>
      </c>
    </row>
    <row r="68" spans="1:7" ht="15.75" customHeight="1">
      <c r="A68" s="29" t="s">
        <v>162</v>
      </c>
      <c r="B68" s="59" t="s">
        <v>161</v>
      </c>
      <c r="C68" s="60"/>
      <c r="D68" s="61"/>
      <c r="E68" s="8">
        <v>300</v>
      </c>
      <c r="F68" s="4">
        <v>300.6</v>
      </c>
      <c r="G68" s="4">
        <f>F68/E68*100</f>
        <v>100.2</v>
      </c>
    </row>
    <row r="69" spans="1:7" s="3" customFormat="1" ht="23.25" customHeight="1">
      <c r="A69" s="26" t="s">
        <v>89</v>
      </c>
      <c r="B69" s="62" t="s">
        <v>91</v>
      </c>
      <c r="C69" s="63"/>
      <c r="D69" s="64"/>
      <c r="E69" s="7">
        <f>E70</f>
        <v>-231.7</v>
      </c>
      <c r="F69" s="35">
        <f>F70</f>
        <v>-467.2</v>
      </c>
      <c r="G69" s="4">
        <f>F69/E69*100</f>
        <v>201.6400517911092</v>
      </c>
    </row>
    <row r="70" spans="1:7" s="12" customFormat="1" ht="23.25" customHeight="1">
      <c r="A70" s="29" t="s">
        <v>90</v>
      </c>
      <c r="B70" s="59" t="s">
        <v>92</v>
      </c>
      <c r="C70" s="94"/>
      <c r="D70" s="95"/>
      <c r="E70" s="8">
        <v>-231.7</v>
      </c>
      <c r="F70" s="4">
        <v>-467.2</v>
      </c>
      <c r="G70" s="4">
        <f>F70/E70*100</f>
        <v>201.6400517911092</v>
      </c>
    </row>
    <row r="71" spans="1:7" s="12" customFormat="1" ht="23.25" customHeight="1">
      <c r="A71" s="31"/>
      <c r="B71" s="88" t="s">
        <v>123</v>
      </c>
      <c r="C71" s="89"/>
      <c r="D71" s="90"/>
      <c r="E71" s="7">
        <f>E34+E41+E43+E45+E49+E62+E69</f>
        <v>667713.7</v>
      </c>
      <c r="F71" s="7">
        <f>F34+F41+F43+F45+F49+F62+F69</f>
        <v>578585.5</v>
      </c>
      <c r="G71" s="7">
        <f t="shared" si="0"/>
        <v>86.65173411897943</v>
      </c>
    </row>
    <row r="72" spans="1:7" ht="42.75" customHeight="1">
      <c r="A72" s="46" t="s">
        <v>81</v>
      </c>
      <c r="B72" s="91" t="s">
        <v>201</v>
      </c>
      <c r="C72" s="92"/>
      <c r="D72" s="93"/>
      <c r="E72" s="43">
        <f>E73+E85+E100</f>
        <v>422310.3</v>
      </c>
      <c r="F72" s="43">
        <f>F73+F85+F100</f>
        <v>408649.00000000006</v>
      </c>
      <c r="G72" s="43">
        <f t="shared" si="0"/>
        <v>96.7651037637491</v>
      </c>
    </row>
    <row r="73" spans="1:7" ht="28.5" customHeight="1">
      <c r="A73" s="26" t="s">
        <v>46</v>
      </c>
      <c r="B73" s="62" t="s">
        <v>51</v>
      </c>
      <c r="C73" s="60"/>
      <c r="D73" s="61"/>
      <c r="E73" s="7">
        <f>SUM(E74:E84)</f>
        <v>70555.3</v>
      </c>
      <c r="F73" s="35">
        <f>SUM(F74:F84)</f>
        <v>64725.8</v>
      </c>
      <c r="G73" s="35">
        <f t="shared" si="0"/>
        <v>91.73768660894362</v>
      </c>
    </row>
    <row r="74" spans="1:7" ht="32.25" customHeight="1">
      <c r="A74" s="31" t="s">
        <v>167</v>
      </c>
      <c r="B74" s="56" t="s">
        <v>166</v>
      </c>
      <c r="C74" s="57"/>
      <c r="D74" s="58"/>
      <c r="E74" s="8">
        <v>7135</v>
      </c>
      <c r="F74" s="2">
        <v>7135</v>
      </c>
      <c r="G74" s="4">
        <f>F74/E74*100</f>
        <v>100</v>
      </c>
    </row>
    <row r="75" spans="1:7" ht="21.75" customHeight="1">
      <c r="A75" s="31" t="s">
        <v>131</v>
      </c>
      <c r="B75" s="56" t="s">
        <v>168</v>
      </c>
      <c r="C75" s="57"/>
      <c r="D75" s="58"/>
      <c r="E75" s="8">
        <v>327</v>
      </c>
      <c r="F75" s="8">
        <v>275</v>
      </c>
      <c r="G75" s="4">
        <f>F75/E75*100</f>
        <v>84.09785932721712</v>
      </c>
    </row>
    <row r="76" spans="1:7" ht="29.25" customHeight="1">
      <c r="A76" s="31" t="s">
        <v>131</v>
      </c>
      <c r="B76" s="56" t="s">
        <v>132</v>
      </c>
      <c r="C76" s="60"/>
      <c r="D76" s="61"/>
      <c r="E76" s="8">
        <v>64</v>
      </c>
      <c r="F76" s="8">
        <v>64</v>
      </c>
      <c r="G76" s="4">
        <f>F76/E76*100</f>
        <v>100</v>
      </c>
    </row>
    <row r="77" spans="1:7" ht="42.75" customHeight="1">
      <c r="A77" s="31" t="s">
        <v>119</v>
      </c>
      <c r="B77" s="56" t="s">
        <v>169</v>
      </c>
      <c r="C77" s="60"/>
      <c r="D77" s="61"/>
      <c r="E77" s="8">
        <v>5018</v>
      </c>
      <c r="F77" s="8">
        <v>5018</v>
      </c>
      <c r="G77" s="4">
        <f>F77/E77*100</f>
        <v>100</v>
      </c>
    </row>
    <row r="78" spans="1:7" ht="42.75" customHeight="1">
      <c r="A78" s="31" t="s">
        <v>181</v>
      </c>
      <c r="B78" s="56" t="s">
        <v>170</v>
      </c>
      <c r="C78" s="60"/>
      <c r="D78" s="61"/>
      <c r="E78" s="8">
        <v>2564</v>
      </c>
      <c r="F78" s="8">
        <v>982</v>
      </c>
      <c r="G78" s="4">
        <f>E78/F78*100</f>
        <v>261.09979633401224</v>
      </c>
    </row>
    <row r="79" spans="1:7" ht="22.5" customHeight="1">
      <c r="A79" s="31" t="s">
        <v>172</v>
      </c>
      <c r="B79" s="56" t="s">
        <v>171</v>
      </c>
      <c r="C79" s="60"/>
      <c r="D79" s="61"/>
      <c r="E79" s="8">
        <v>252</v>
      </c>
      <c r="F79" s="8">
        <v>250.7</v>
      </c>
      <c r="G79" s="4">
        <f>F79/E79*100</f>
        <v>99.48412698412697</v>
      </c>
    </row>
    <row r="80" spans="1:7" ht="22.5" customHeight="1">
      <c r="A80" s="31" t="s">
        <v>174</v>
      </c>
      <c r="B80" s="56" t="s">
        <v>173</v>
      </c>
      <c r="C80" s="60"/>
      <c r="D80" s="61"/>
      <c r="E80" s="8">
        <v>54173.3</v>
      </c>
      <c r="F80" s="8">
        <v>49980.6</v>
      </c>
      <c r="G80" s="4">
        <f>F80/E80*100</f>
        <v>92.26057855068824</v>
      </c>
    </row>
    <row r="81" spans="1:7" ht="22.5" customHeight="1">
      <c r="A81" s="31" t="s">
        <v>195</v>
      </c>
      <c r="B81" s="56" t="s">
        <v>196</v>
      </c>
      <c r="C81" s="60"/>
      <c r="D81" s="61"/>
      <c r="E81" s="8">
        <v>1022</v>
      </c>
      <c r="F81" s="8">
        <v>1020.5</v>
      </c>
      <c r="G81" s="4">
        <f>F81/E81*100</f>
        <v>99.85322896281801</v>
      </c>
    </row>
    <row r="82" spans="1:7" ht="74.25" customHeight="1">
      <c r="A82" s="31" t="s">
        <v>130</v>
      </c>
      <c r="B82" s="56" t="s">
        <v>175</v>
      </c>
      <c r="C82" s="60"/>
      <c r="D82" s="61"/>
      <c r="E82" s="8">
        <v>0</v>
      </c>
      <c r="F82" s="8">
        <v>0</v>
      </c>
      <c r="G82" s="4">
        <v>0</v>
      </c>
    </row>
    <row r="83" spans="1:7" ht="48.75" customHeight="1">
      <c r="A83" s="31" t="s">
        <v>185</v>
      </c>
      <c r="B83" s="56" t="s">
        <v>182</v>
      </c>
      <c r="C83" s="60"/>
      <c r="D83" s="61"/>
      <c r="E83" s="8">
        <v>0</v>
      </c>
      <c r="F83" s="8">
        <v>0</v>
      </c>
      <c r="G83" s="4">
        <v>0</v>
      </c>
    </row>
    <row r="84" spans="1:7" ht="25.5" customHeight="1">
      <c r="A84" s="31" t="s">
        <v>184</v>
      </c>
      <c r="B84" s="56" t="s">
        <v>183</v>
      </c>
      <c r="C84" s="60"/>
      <c r="D84" s="61"/>
      <c r="E84" s="8">
        <v>0</v>
      </c>
      <c r="F84" s="8">
        <v>0</v>
      </c>
      <c r="G84" s="4">
        <v>0</v>
      </c>
    </row>
    <row r="85" spans="1:7" ht="30" customHeight="1">
      <c r="A85" s="29" t="s">
        <v>106</v>
      </c>
      <c r="B85" s="62" t="s">
        <v>17</v>
      </c>
      <c r="C85" s="63"/>
      <c r="D85" s="64"/>
      <c r="E85" s="7">
        <f>SUM(E86:E99)</f>
        <v>349400</v>
      </c>
      <c r="F85" s="7">
        <f>SUM(F86:F99)</f>
        <v>341568.20000000007</v>
      </c>
      <c r="G85" s="35">
        <f aca="true" t="shared" si="2" ref="G85:G104">F85/E85*100</f>
        <v>97.75850028620494</v>
      </c>
    </row>
    <row r="86" spans="1:7" ht="39" customHeight="1">
      <c r="A86" s="29" t="s">
        <v>111</v>
      </c>
      <c r="B86" s="59" t="s">
        <v>133</v>
      </c>
      <c r="C86" s="57"/>
      <c r="D86" s="58"/>
      <c r="E86" s="8">
        <v>1717</v>
      </c>
      <c r="F86" s="36">
        <v>1425.5</v>
      </c>
      <c r="G86" s="4">
        <f t="shared" si="2"/>
        <v>83.02271403610949</v>
      </c>
    </row>
    <row r="87" spans="1:7" ht="41.25" customHeight="1">
      <c r="A87" s="29" t="s">
        <v>111</v>
      </c>
      <c r="B87" s="59" t="s">
        <v>134</v>
      </c>
      <c r="C87" s="57"/>
      <c r="D87" s="58"/>
      <c r="E87" s="8">
        <v>1023</v>
      </c>
      <c r="F87" s="8">
        <v>1022.3</v>
      </c>
      <c r="G87" s="4">
        <f t="shared" si="2"/>
        <v>99.93157380254154</v>
      </c>
    </row>
    <row r="88" spans="1:7" ht="81.75" customHeight="1">
      <c r="A88" s="29" t="s">
        <v>112</v>
      </c>
      <c r="B88" s="59" t="s">
        <v>88</v>
      </c>
      <c r="C88" s="57"/>
      <c r="D88" s="58"/>
      <c r="E88" s="8">
        <v>231736</v>
      </c>
      <c r="F88" s="2">
        <v>231736</v>
      </c>
      <c r="G88" s="4">
        <f t="shared" si="2"/>
        <v>100</v>
      </c>
    </row>
    <row r="89" spans="1:7" ht="27" customHeight="1">
      <c r="A89" s="29" t="s">
        <v>113</v>
      </c>
      <c r="B89" s="59" t="s">
        <v>135</v>
      </c>
      <c r="C89" s="57"/>
      <c r="D89" s="58"/>
      <c r="E89" s="8">
        <v>4172</v>
      </c>
      <c r="F89" s="4">
        <v>3809.7</v>
      </c>
      <c r="G89" s="4">
        <f t="shared" si="2"/>
        <v>91.31591562799616</v>
      </c>
    </row>
    <row r="90" spans="1:7" ht="72" customHeight="1">
      <c r="A90" s="29" t="s">
        <v>116</v>
      </c>
      <c r="B90" s="59" t="s">
        <v>86</v>
      </c>
      <c r="C90" s="57"/>
      <c r="D90" s="58"/>
      <c r="E90" s="8">
        <v>7802</v>
      </c>
      <c r="F90" s="4">
        <v>7802</v>
      </c>
      <c r="G90" s="4">
        <f t="shared" si="2"/>
        <v>100</v>
      </c>
    </row>
    <row r="91" spans="1:7" ht="58.5" customHeight="1">
      <c r="A91" s="29" t="s">
        <v>114</v>
      </c>
      <c r="B91" s="59" t="s">
        <v>87</v>
      </c>
      <c r="C91" s="57"/>
      <c r="D91" s="58"/>
      <c r="E91" s="8">
        <v>7219</v>
      </c>
      <c r="F91" s="36">
        <v>6794.6</v>
      </c>
      <c r="G91" s="4">
        <f t="shared" si="2"/>
        <v>94.12106940019393</v>
      </c>
    </row>
    <row r="92" spans="1:7" ht="47.25" customHeight="1">
      <c r="A92" s="29" t="s">
        <v>115</v>
      </c>
      <c r="B92" s="59" t="s">
        <v>107</v>
      </c>
      <c r="C92" s="57"/>
      <c r="D92" s="58"/>
      <c r="E92" s="8">
        <v>49139</v>
      </c>
      <c r="F92" s="8">
        <v>47928.4</v>
      </c>
      <c r="G92" s="4">
        <f t="shared" si="2"/>
        <v>97.53637640163618</v>
      </c>
    </row>
    <row r="93" spans="1:7" ht="92.25" customHeight="1">
      <c r="A93" s="29" t="s">
        <v>114</v>
      </c>
      <c r="B93" s="59" t="s">
        <v>120</v>
      </c>
      <c r="C93" s="57"/>
      <c r="D93" s="58"/>
      <c r="E93" s="8">
        <v>78</v>
      </c>
      <c r="F93" s="8">
        <v>78</v>
      </c>
      <c r="G93" s="4">
        <f t="shared" si="2"/>
        <v>100</v>
      </c>
    </row>
    <row r="94" spans="1:7" ht="38.25" customHeight="1">
      <c r="A94" s="29" t="s">
        <v>180</v>
      </c>
      <c r="B94" s="59" t="s">
        <v>50</v>
      </c>
      <c r="C94" s="57"/>
      <c r="D94" s="58"/>
      <c r="E94" s="8">
        <v>2383</v>
      </c>
      <c r="F94" s="4">
        <v>1605.9</v>
      </c>
      <c r="G94" s="4">
        <f t="shared" si="2"/>
        <v>67.38984473352917</v>
      </c>
    </row>
    <row r="95" spans="1:7" ht="165.75" customHeight="1">
      <c r="A95" s="29" t="s">
        <v>117</v>
      </c>
      <c r="B95" s="59" t="s">
        <v>136</v>
      </c>
      <c r="C95" s="57"/>
      <c r="D95" s="58"/>
      <c r="E95" s="8">
        <v>7941</v>
      </c>
      <c r="F95" s="4">
        <v>7881.9</v>
      </c>
      <c r="G95" s="4">
        <f t="shared" si="2"/>
        <v>99.25576123913864</v>
      </c>
    </row>
    <row r="96" spans="1:13" ht="52.5" customHeight="1">
      <c r="A96" s="31" t="s">
        <v>118</v>
      </c>
      <c r="B96" s="56" t="s">
        <v>93</v>
      </c>
      <c r="C96" s="101"/>
      <c r="D96" s="102"/>
      <c r="E96" s="8">
        <v>9766</v>
      </c>
      <c r="F96" s="36">
        <v>5060.5</v>
      </c>
      <c r="G96" s="4">
        <f t="shared" si="2"/>
        <v>51.817530206840054</v>
      </c>
      <c r="H96" s="6"/>
      <c r="I96" s="6"/>
      <c r="J96" s="6"/>
      <c r="K96" s="6"/>
      <c r="L96" s="6"/>
      <c r="M96" s="6"/>
    </row>
    <row r="97" spans="1:13" ht="52.5" customHeight="1">
      <c r="A97" s="31" t="s">
        <v>112</v>
      </c>
      <c r="B97" s="56" t="s">
        <v>137</v>
      </c>
      <c r="C97" s="57"/>
      <c r="D97" s="58"/>
      <c r="E97" s="8">
        <v>0</v>
      </c>
      <c r="F97" s="8">
        <v>0</v>
      </c>
      <c r="G97" s="4">
        <v>0</v>
      </c>
      <c r="H97" s="6"/>
      <c r="I97" s="6"/>
      <c r="J97" s="6"/>
      <c r="K97" s="6"/>
      <c r="L97" s="6"/>
      <c r="M97" s="6"/>
    </row>
    <row r="98" spans="1:13" ht="62.25" customHeight="1">
      <c r="A98" s="31" t="s">
        <v>187</v>
      </c>
      <c r="B98" s="56" t="s">
        <v>186</v>
      </c>
      <c r="C98" s="57"/>
      <c r="D98" s="58"/>
      <c r="E98" s="8">
        <v>18555</v>
      </c>
      <c r="F98" s="8">
        <v>18554.4</v>
      </c>
      <c r="G98" s="4">
        <f t="shared" si="2"/>
        <v>99.99676637025061</v>
      </c>
      <c r="H98" s="6"/>
      <c r="I98" s="6"/>
      <c r="J98" s="6"/>
      <c r="K98" s="6"/>
      <c r="L98" s="6"/>
      <c r="M98" s="6"/>
    </row>
    <row r="99" spans="1:13" ht="27" customHeight="1">
      <c r="A99" s="31" t="s">
        <v>112</v>
      </c>
      <c r="B99" s="56" t="s">
        <v>138</v>
      </c>
      <c r="C99" s="57"/>
      <c r="D99" s="58"/>
      <c r="E99" s="8">
        <v>7869</v>
      </c>
      <c r="F99" s="36">
        <v>7869</v>
      </c>
      <c r="G99" s="4">
        <f t="shared" si="2"/>
        <v>100</v>
      </c>
      <c r="H99" s="6"/>
      <c r="I99" s="6"/>
      <c r="J99" s="6"/>
      <c r="K99" s="6"/>
      <c r="L99" s="6"/>
      <c r="M99" s="6"/>
    </row>
    <row r="100" spans="1:13" ht="22.5" customHeight="1">
      <c r="A100" s="31" t="s">
        <v>140</v>
      </c>
      <c r="B100" s="112" t="s">
        <v>139</v>
      </c>
      <c r="C100" s="63"/>
      <c r="D100" s="64"/>
      <c r="E100" s="7">
        <f>E101+E102</f>
        <v>2355</v>
      </c>
      <c r="F100" s="7">
        <f>F101+F102</f>
        <v>2355</v>
      </c>
      <c r="G100" s="35">
        <f>F100/E100*100</f>
        <v>100</v>
      </c>
      <c r="H100" s="6"/>
      <c r="I100" s="6"/>
      <c r="J100" s="6"/>
      <c r="K100" s="6"/>
      <c r="L100" s="6"/>
      <c r="M100" s="6"/>
    </row>
    <row r="101" spans="1:13" ht="49.5" customHeight="1">
      <c r="A101" s="31" t="s">
        <v>142</v>
      </c>
      <c r="B101" s="56" t="s">
        <v>141</v>
      </c>
      <c r="C101" s="57"/>
      <c r="D101" s="58"/>
      <c r="E101" s="8">
        <v>2355</v>
      </c>
      <c r="F101" s="8">
        <v>2355</v>
      </c>
      <c r="G101" s="4">
        <f>F101/E101*100</f>
        <v>100</v>
      </c>
      <c r="H101" s="6"/>
      <c r="I101" s="6"/>
      <c r="J101" s="6"/>
      <c r="K101" s="6"/>
      <c r="L101" s="6"/>
      <c r="M101" s="6"/>
    </row>
    <row r="102" spans="1:13" ht="58.5" customHeight="1">
      <c r="A102" s="31" t="s">
        <v>144</v>
      </c>
      <c r="B102" s="56" t="s">
        <v>143</v>
      </c>
      <c r="C102" s="57"/>
      <c r="D102" s="58"/>
      <c r="E102" s="8">
        <v>0</v>
      </c>
      <c r="F102" s="8">
        <v>0</v>
      </c>
      <c r="G102" s="4">
        <v>0</v>
      </c>
      <c r="H102" s="6"/>
      <c r="I102" s="6"/>
      <c r="J102" s="6"/>
      <c r="K102" s="6"/>
      <c r="L102" s="6"/>
      <c r="M102" s="6"/>
    </row>
    <row r="103" spans="1:13" ht="28.5" customHeight="1">
      <c r="A103" s="42" t="s">
        <v>82</v>
      </c>
      <c r="B103" s="91" t="s">
        <v>83</v>
      </c>
      <c r="C103" s="99"/>
      <c r="D103" s="100"/>
      <c r="E103" s="43">
        <f>E104+E105+E106+E107+E108</f>
        <v>429978.10000000003</v>
      </c>
      <c r="F103" s="43">
        <f>SUM(F104:F109)</f>
        <v>365783.89999999997</v>
      </c>
      <c r="G103" s="43">
        <f t="shared" si="2"/>
        <v>85.07035590882418</v>
      </c>
      <c r="H103" s="6"/>
      <c r="I103" s="6"/>
      <c r="J103" s="6"/>
      <c r="K103" s="6"/>
      <c r="L103" s="6"/>
      <c r="M103" s="6"/>
    </row>
    <row r="104" spans="1:13" ht="41.25" customHeight="1">
      <c r="A104" s="31" t="s">
        <v>84</v>
      </c>
      <c r="B104" s="56" t="s">
        <v>85</v>
      </c>
      <c r="C104" s="101"/>
      <c r="D104" s="102"/>
      <c r="E104" s="8">
        <v>116263</v>
      </c>
      <c r="F104" s="36">
        <v>95627.3</v>
      </c>
      <c r="G104" s="4">
        <f t="shared" si="2"/>
        <v>82.25084506678823</v>
      </c>
      <c r="H104" s="6"/>
      <c r="I104" s="6"/>
      <c r="J104" s="31"/>
      <c r="K104" s="6"/>
      <c r="L104" s="6"/>
      <c r="M104" s="6"/>
    </row>
    <row r="105" spans="1:13" ht="41.25" customHeight="1">
      <c r="A105" s="31" t="s">
        <v>149</v>
      </c>
      <c r="B105" s="56" t="s">
        <v>146</v>
      </c>
      <c r="C105" s="57"/>
      <c r="D105" s="58"/>
      <c r="E105" s="8">
        <v>12303.2</v>
      </c>
      <c r="F105" s="8">
        <v>10479.5</v>
      </c>
      <c r="G105" s="4">
        <f>F105/E105*100</f>
        <v>85.17702711489693</v>
      </c>
      <c r="I105" s="6"/>
      <c r="J105" s="40"/>
      <c r="K105" s="6"/>
      <c r="L105" s="6"/>
      <c r="M105" s="6"/>
    </row>
    <row r="106" spans="1:13" ht="60.75" customHeight="1">
      <c r="A106" s="31" t="s">
        <v>150</v>
      </c>
      <c r="B106" s="56" t="s">
        <v>145</v>
      </c>
      <c r="C106" s="57"/>
      <c r="D106" s="58"/>
      <c r="E106" s="8">
        <v>279579</v>
      </c>
      <c r="F106" s="8">
        <v>241888.6</v>
      </c>
      <c r="G106" s="4">
        <f>F106/E106*100</f>
        <v>86.51887301979048</v>
      </c>
      <c r="H106" s="6"/>
      <c r="I106" s="6"/>
      <c r="J106" s="40"/>
      <c r="K106" s="6"/>
      <c r="L106" s="6"/>
      <c r="M106" s="6"/>
    </row>
    <row r="107" spans="1:13" ht="50.25" customHeight="1">
      <c r="A107" s="31" t="s">
        <v>151</v>
      </c>
      <c r="B107" s="56" t="s">
        <v>147</v>
      </c>
      <c r="C107" s="57"/>
      <c r="D107" s="58"/>
      <c r="E107" s="8">
        <v>10912.9</v>
      </c>
      <c r="F107" s="8">
        <v>8724.6</v>
      </c>
      <c r="G107" s="4">
        <f>F107/E107*100</f>
        <v>79.94758496824859</v>
      </c>
      <c r="H107" s="6"/>
      <c r="I107" s="6"/>
      <c r="J107" s="40"/>
      <c r="K107" s="6"/>
      <c r="L107" s="6"/>
      <c r="M107" s="6"/>
    </row>
    <row r="108" spans="1:13" ht="97.5" customHeight="1">
      <c r="A108" s="31" t="s">
        <v>152</v>
      </c>
      <c r="B108" s="56" t="s">
        <v>148</v>
      </c>
      <c r="C108" s="57"/>
      <c r="D108" s="58"/>
      <c r="E108" s="8">
        <v>10920</v>
      </c>
      <c r="F108" s="36">
        <v>9209.8</v>
      </c>
      <c r="G108" s="8">
        <f>F108/E108*100</f>
        <v>84.33882783882784</v>
      </c>
      <c r="H108" s="6"/>
      <c r="I108" s="6"/>
      <c r="J108" s="40"/>
      <c r="K108" s="6"/>
      <c r="L108" s="6"/>
      <c r="M108" s="6"/>
    </row>
    <row r="109" spans="1:13" ht="18" customHeight="1">
      <c r="A109" s="31" t="s">
        <v>190</v>
      </c>
      <c r="B109" s="56" t="s">
        <v>191</v>
      </c>
      <c r="C109" s="57"/>
      <c r="D109" s="58"/>
      <c r="E109" s="8">
        <v>0</v>
      </c>
      <c r="F109" s="36">
        <v>-145.9</v>
      </c>
      <c r="G109" s="41"/>
      <c r="H109" s="6"/>
      <c r="I109" s="6"/>
      <c r="J109" s="40"/>
      <c r="K109" s="6"/>
      <c r="L109" s="6"/>
      <c r="M109" s="6"/>
    </row>
    <row r="110" spans="1:13" ht="20.25" customHeight="1">
      <c r="A110" s="46"/>
      <c r="B110" s="96" t="s">
        <v>2</v>
      </c>
      <c r="C110" s="97"/>
      <c r="D110" s="98"/>
      <c r="E110" s="43">
        <f>E8+E72+E103</f>
        <v>2091294.0000000002</v>
      </c>
      <c r="F110" s="43">
        <f>F8+F72+F103</f>
        <v>1933121.5999999999</v>
      </c>
      <c r="G110" s="48">
        <f>F110/E110*100</f>
        <v>92.43662536209636</v>
      </c>
      <c r="H110" s="6"/>
      <c r="I110" s="6"/>
      <c r="J110" s="6"/>
      <c r="K110" s="6"/>
      <c r="L110" s="6"/>
      <c r="M110" s="6"/>
    </row>
    <row r="111" spans="1:13" s="3" customFormat="1" ht="12.75">
      <c r="A111" s="53" t="s">
        <v>202</v>
      </c>
      <c r="B111" s="54"/>
      <c r="C111" s="54"/>
      <c r="D111" s="54"/>
      <c r="E111" s="54"/>
      <c r="F111" s="54"/>
      <c r="G111" s="54"/>
      <c r="H111" s="44"/>
      <c r="I111" s="44"/>
      <c r="J111" s="44"/>
      <c r="K111" s="44"/>
      <c r="L111" s="44"/>
      <c r="M111" s="44"/>
    </row>
    <row r="112" spans="1:13" ht="12.75">
      <c r="A112" s="55"/>
      <c r="B112" s="55"/>
      <c r="C112" s="55"/>
      <c r="D112" s="55"/>
      <c r="E112" s="55"/>
      <c r="F112" s="55"/>
      <c r="G112" s="55"/>
      <c r="H112" s="6"/>
      <c r="I112" s="39"/>
      <c r="J112" s="6"/>
      <c r="K112" s="6"/>
      <c r="L112" s="6"/>
      <c r="M112" s="6"/>
    </row>
    <row r="113" spans="1:13" ht="12.75">
      <c r="A113" s="55"/>
      <c r="B113" s="55"/>
      <c r="C113" s="55"/>
      <c r="D113" s="55"/>
      <c r="E113" s="55"/>
      <c r="F113" s="55"/>
      <c r="G113" s="55"/>
      <c r="H113" s="6"/>
      <c r="I113" s="6"/>
      <c r="J113" s="6"/>
      <c r="K113" s="6"/>
      <c r="L113" s="6"/>
      <c r="M113" s="6"/>
    </row>
    <row r="114" spans="1:13" ht="12.75">
      <c r="A114" s="33"/>
      <c r="B114" s="6"/>
      <c r="C114" s="6"/>
      <c r="D114" s="19"/>
      <c r="E114" s="16"/>
      <c r="F114" s="15"/>
      <c r="G114" s="15"/>
      <c r="H114" s="6"/>
      <c r="I114" s="6"/>
      <c r="J114" s="6"/>
      <c r="K114" s="6"/>
      <c r="L114" s="6"/>
      <c r="M114" s="6"/>
    </row>
    <row r="115" spans="1:13" ht="18">
      <c r="A115" s="33"/>
      <c r="B115" s="6"/>
      <c r="C115" s="20"/>
      <c r="D115" s="20"/>
      <c r="E115" s="16"/>
      <c r="F115" s="15"/>
      <c r="G115" s="15"/>
      <c r="H115" s="6"/>
      <c r="I115" s="6"/>
      <c r="J115" s="6"/>
      <c r="K115" s="6"/>
      <c r="L115" s="6"/>
      <c r="M115" s="6"/>
    </row>
    <row r="116" spans="1:13" ht="15">
      <c r="A116" s="33"/>
      <c r="B116" s="6"/>
      <c r="C116" s="21"/>
      <c r="D116" s="21"/>
      <c r="E116" s="16"/>
      <c r="F116" s="15"/>
      <c r="G116" s="15"/>
      <c r="H116" s="21"/>
      <c r="I116" s="21"/>
      <c r="J116" s="21"/>
      <c r="K116" s="6"/>
      <c r="L116" s="6"/>
      <c r="M116" s="6"/>
    </row>
    <row r="117" spans="1:13" ht="15">
      <c r="A117" s="33"/>
      <c r="B117" s="6"/>
      <c r="C117" s="21"/>
      <c r="D117" s="21"/>
      <c r="E117" s="16"/>
      <c r="F117" s="15"/>
      <c r="G117" s="15"/>
      <c r="H117" s="21"/>
      <c r="I117" s="21"/>
      <c r="J117" s="21"/>
      <c r="K117" s="6"/>
      <c r="L117" s="6"/>
      <c r="M117" s="6"/>
    </row>
    <row r="118" spans="1:13" ht="15">
      <c r="A118" s="33"/>
      <c r="B118" s="6"/>
      <c r="C118" s="21"/>
      <c r="D118" s="21"/>
      <c r="E118" s="15"/>
      <c r="F118" s="15"/>
      <c r="G118" s="15"/>
      <c r="H118" s="21"/>
      <c r="I118" s="21"/>
      <c r="J118" s="21"/>
      <c r="K118" s="6"/>
      <c r="L118" s="6"/>
      <c r="M118" s="6"/>
    </row>
    <row r="119" spans="1:13" ht="15">
      <c r="A119" s="33"/>
      <c r="B119" s="6"/>
      <c r="C119" s="21"/>
      <c r="D119" s="21"/>
      <c r="E119" s="15"/>
      <c r="F119" s="15"/>
      <c r="G119" s="15"/>
      <c r="H119" s="21"/>
      <c r="I119" s="21"/>
      <c r="J119" s="21"/>
      <c r="K119" s="6"/>
      <c r="L119" s="6"/>
      <c r="M119" s="6"/>
    </row>
    <row r="120" spans="1:13" ht="15">
      <c r="A120" s="33"/>
      <c r="B120" s="6"/>
      <c r="C120" s="21"/>
      <c r="D120" s="21"/>
      <c r="E120" s="15"/>
      <c r="F120" s="15"/>
      <c r="G120" s="15"/>
      <c r="H120" s="21"/>
      <c r="I120" s="21"/>
      <c r="J120" s="21"/>
      <c r="K120" s="6"/>
      <c r="L120" s="6"/>
      <c r="M120" s="6"/>
    </row>
    <row r="121" spans="1:13" ht="15">
      <c r="A121" s="33"/>
      <c r="B121" s="6"/>
      <c r="C121" s="21"/>
      <c r="D121" s="21"/>
      <c r="E121" s="15"/>
      <c r="F121" s="15"/>
      <c r="G121" s="15"/>
      <c r="H121" s="21"/>
      <c r="I121" s="21"/>
      <c r="J121" s="21"/>
      <c r="K121" s="6"/>
      <c r="L121" s="6"/>
      <c r="M121" s="6"/>
    </row>
    <row r="122" spans="1:13" ht="12.75">
      <c r="A122" s="33"/>
      <c r="B122" s="6"/>
      <c r="C122" s="6"/>
      <c r="D122" s="6"/>
      <c r="E122" s="15"/>
      <c r="F122" s="15"/>
      <c r="G122" s="15"/>
      <c r="H122" s="6"/>
      <c r="I122" s="6"/>
      <c r="J122" s="6"/>
      <c r="K122" s="6"/>
      <c r="L122" s="6"/>
      <c r="M122" s="6"/>
    </row>
    <row r="123" spans="1:7" ht="12.75">
      <c r="A123" s="32"/>
      <c r="E123" s="17"/>
      <c r="F123" s="17"/>
      <c r="G123" s="17"/>
    </row>
    <row r="124" spans="1:7" ht="12.75">
      <c r="A124" s="32"/>
      <c r="E124" s="17"/>
      <c r="F124" s="17"/>
      <c r="G124" s="17"/>
    </row>
    <row r="125" spans="1:7" ht="12.75">
      <c r="A125" s="32"/>
      <c r="E125" s="17"/>
      <c r="F125" s="17"/>
      <c r="G125" s="17"/>
    </row>
    <row r="126" spans="1:7" ht="12.75">
      <c r="A126" s="32"/>
      <c r="E126" s="17"/>
      <c r="F126" s="17"/>
      <c r="G126" s="17"/>
    </row>
    <row r="127" spans="1:7" ht="12.75">
      <c r="A127" s="32"/>
      <c r="E127" s="17"/>
      <c r="F127" s="17"/>
      <c r="G127" s="17"/>
    </row>
    <row r="128" spans="1:7" ht="12.75">
      <c r="A128" s="32"/>
      <c r="E128" s="17"/>
      <c r="F128" s="17"/>
      <c r="G128" s="17"/>
    </row>
    <row r="129" spans="1:7" ht="12.75">
      <c r="A129" s="32"/>
      <c r="E129" s="17"/>
      <c r="F129" s="17"/>
      <c r="G129" s="17"/>
    </row>
    <row r="130" spans="1:7" ht="12.75">
      <c r="A130" s="32"/>
      <c r="E130" s="17"/>
      <c r="F130" s="17"/>
      <c r="G130" s="17"/>
    </row>
    <row r="131" spans="1:7" ht="12.75">
      <c r="A131" s="32"/>
      <c r="E131" s="17"/>
      <c r="F131" s="17"/>
      <c r="G131" s="17"/>
    </row>
    <row r="132" spans="1:7" ht="12.75">
      <c r="A132" s="32"/>
      <c r="E132" s="17"/>
      <c r="F132" s="17"/>
      <c r="G132" s="17"/>
    </row>
    <row r="133" ht="12.75">
      <c r="A133" s="32"/>
    </row>
    <row r="134" ht="12.75">
      <c r="A134" s="32"/>
    </row>
    <row r="135" ht="12.75">
      <c r="A135" s="32"/>
    </row>
    <row r="136" ht="12.75">
      <c r="A136" s="32"/>
    </row>
    <row r="137" ht="12.75">
      <c r="A137" s="32"/>
    </row>
    <row r="138" ht="12.75">
      <c r="A138" s="32"/>
    </row>
    <row r="139" ht="12.75">
      <c r="A139" s="32"/>
    </row>
    <row r="140" ht="12.75">
      <c r="A140" s="32"/>
    </row>
    <row r="141" ht="12.75">
      <c r="A141" s="32"/>
    </row>
    <row r="142" ht="12.75">
      <c r="A142" s="32"/>
    </row>
    <row r="143" ht="12.75">
      <c r="A143" s="32"/>
    </row>
    <row r="144" ht="12.75">
      <c r="A144" s="32"/>
    </row>
    <row r="145" ht="12.75">
      <c r="A145" s="32"/>
    </row>
    <row r="146" ht="12.75">
      <c r="A146" s="32"/>
    </row>
    <row r="147" ht="12.75">
      <c r="A147" s="32"/>
    </row>
    <row r="148" ht="12.75">
      <c r="A148" s="32"/>
    </row>
  </sheetData>
  <mergeCells count="110">
    <mergeCell ref="B79:D79"/>
    <mergeCell ref="B78:D78"/>
    <mergeCell ref="B90:D90"/>
    <mergeCell ref="B87:D87"/>
    <mergeCell ref="B73:D73"/>
    <mergeCell ref="B74:D74"/>
    <mergeCell ref="B80:D80"/>
    <mergeCell ref="B82:D82"/>
    <mergeCell ref="B88:D88"/>
    <mergeCell ref="B76:D76"/>
    <mergeCell ref="B75:D75"/>
    <mergeCell ref="B92:D92"/>
    <mergeCell ref="B31:D31"/>
    <mergeCell ref="B39:D39"/>
    <mergeCell ref="B33:D33"/>
    <mergeCell ref="B81:D81"/>
    <mergeCell ref="B40:D40"/>
    <mergeCell ref="B37:D37"/>
    <mergeCell ref="B38:D38"/>
    <mergeCell ref="B34:D34"/>
    <mergeCell ref="B77:D77"/>
    <mergeCell ref="B12:D12"/>
    <mergeCell ref="B108:D108"/>
    <mergeCell ref="B105:D105"/>
    <mergeCell ref="B42:D42"/>
    <mergeCell ref="B97:D97"/>
    <mergeCell ref="B99:D99"/>
    <mergeCell ref="B100:D100"/>
    <mergeCell ref="B89:D89"/>
    <mergeCell ref="B63:D63"/>
    <mergeCell ref="B64:D64"/>
    <mergeCell ref="B107:D107"/>
    <mergeCell ref="B8:D8"/>
    <mergeCell ref="B14:D14"/>
    <mergeCell ref="B21:D21"/>
    <mergeCell ref="B10:D10"/>
    <mergeCell ref="B11:D11"/>
    <mergeCell ref="B9:D9"/>
    <mergeCell ref="B19:D19"/>
    <mergeCell ref="B13:D13"/>
    <mergeCell ref="B20:D20"/>
    <mergeCell ref="B69:D69"/>
    <mergeCell ref="B110:D110"/>
    <mergeCell ref="B103:D103"/>
    <mergeCell ref="B91:D91"/>
    <mergeCell ref="B104:D104"/>
    <mergeCell ref="B96:D96"/>
    <mergeCell ref="B95:D95"/>
    <mergeCell ref="B93:D93"/>
    <mergeCell ref="B101:D101"/>
    <mergeCell ref="B109:D109"/>
    <mergeCell ref="B15:D15"/>
    <mergeCell ref="B17:D17"/>
    <mergeCell ref="B18:D18"/>
    <mergeCell ref="B41:D41"/>
    <mergeCell ref="B35:D35"/>
    <mergeCell ref="B32:D32"/>
    <mergeCell ref="B29:D29"/>
    <mergeCell ref="B28:D28"/>
    <mergeCell ref="B30:D30"/>
    <mergeCell ref="B36:D36"/>
    <mergeCell ref="A5:F5"/>
    <mergeCell ref="E6:F6"/>
    <mergeCell ref="B16:D16"/>
    <mergeCell ref="B27:D27"/>
    <mergeCell ref="B7:D7"/>
    <mergeCell ref="B24:D24"/>
    <mergeCell ref="B23:D23"/>
    <mergeCell ref="B22:D22"/>
    <mergeCell ref="B26:D26"/>
    <mergeCell ref="B25:D25"/>
    <mergeCell ref="B44:D44"/>
    <mergeCell ref="B43:D43"/>
    <mergeCell ref="B56:D56"/>
    <mergeCell ref="B54:D54"/>
    <mergeCell ref="B50:D50"/>
    <mergeCell ref="B47:D47"/>
    <mergeCell ref="B46:D46"/>
    <mergeCell ref="B49:D49"/>
    <mergeCell ref="B45:D45"/>
    <mergeCell ref="B48:D48"/>
    <mergeCell ref="B51:D51"/>
    <mergeCell ref="B53:D53"/>
    <mergeCell ref="B62:D62"/>
    <mergeCell ref="B61:D61"/>
    <mergeCell ref="B59:D59"/>
    <mergeCell ref="B52:D52"/>
    <mergeCell ref="B58:D58"/>
    <mergeCell ref="B60:D60"/>
    <mergeCell ref="B57:D57"/>
    <mergeCell ref="B86:D86"/>
    <mergeCell ref="B94:D94"/>
    <mergeCell ref="B85:D85"/>
    <mergeCell ref="B65:D65"/>
    <mergeCell ref="B66:D66"/>
    <mergeCell ref="B71:D71"/>
    <mergeCell ref="B68:D68"/>
    <mergeCell ref="B72:D72"/>
    <mergeCell ref="B70:D70"/>
    <mergeCell ref="B67:D67"/>
    <mergeCell ref="E1:G1"/>
    <mergeCell ref="C2:G2"/>
    <mergeCell ref="C3:G3"/>
    <mergeCell ref="A111:G113"/>
    <mergeCell ref="B102:D102"/>
    <mergeCell ref="B106:D106"/>
    <mergeCell ref="B55:D55"/>
    <mergeCell ref="B83:D83"/>
    <mergeCell ref="B84:D84"/>
    <mergeCell ref="B98:D98"/>
  </mergeCells>
  <printOptions horizontalCentered="1"/>
  <pageMargins left="0.24" right="0.2362204724409449" top="0.57" bottom="0.57" header="0.31" footer="0.31"/>
  <pageSetup fitToHeight="3"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Для проверки компьютеров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Демонстрационная версия</dc:creator>
  <cp:keywords/>
  <dc:description/>
  <cp:lastModifiedBy>Администрация</cp:lastModifiedBy>
  <cp:lastPrinted>2010-07-08T07:44:21Z</cp:lastPrinted>
  <dcterms:created xsi:type="dcterms:W3CDTF">2003-12-24T07:39:21Z</dcterms:created>
  <dcterms:modified xsi:type="dcterms:W3CDTF">2010-07-12T07:58:27Z</dcterms:modified>
  <cp:category/>
  <cp:version/>
  <cp:contentType/>
  <cp:contentStatus/>
</cp:coreProperties>
</file>