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Программа наказ" sheetId="1" r:id="rId1"/>
  </sheets>
  <definedNames>
    <definedName name="_xlnm.Print_Area" localSheetId="0">' Программа наказ'!$A$1:$E$221</definedName>
  </definedNames>
  <calcPr fullCalcOnLoad="1"/>
</workbook>
</file>

<file path=xl/sharedStrings.xml><?xml version="1.0" encoding="utf-8"?>
<sst xmlns="http://schemas.openxmlformats.org/spreadsheetml/2006/main" count="344" uniqueCount="174">
  <si>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</si>
  <si>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</si>
  <si>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</si>
  <si>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</si>
  <si>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</si>
  <si>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</si>
  <si>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Округ №1</t>
  </si>
  <si>
    <t>Округ №2</t>
  </si>
  <si>
    <t>Округ №3</t>
  </si>
  <si>
    <t>Округ №4</t>
  </si>
  <si>
    <t>Округ №5</t>
  </si>
  <si>
    <t>Округ №6</t>
  </si>
  <si>
    <t>Округ №7</t>
  </si>
  <si>
    <t>Округ №8</t>
  </si>
  <si>
    <t>Округ №9</t>
  </si>
  <si>
    <t>Округ №11</t>
  </si>
  <si>
    <t>Округ №12</t>
  </si>
  <si>
    <t>Благоустройство</t>
  </si>
  <si>
    <t xml:space="preserve">Итого </t>
  </si>
  <si>
    <t>Итого</t>
  </si>
  <si>
    <t>Администрация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</si>
  <si>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</si>
  <si>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</si>
  <si>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</si>
  <si>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Розанов</t>
  </si>
  <si>
    <t>Ивашова</t>
  </si>
  <si>
    <t>Девяткин</t>
  </si>
  <si>
    <t>Андреева</t>
  </si>
  <si>
    <t>Богатова</t>
  </si>
  <si>
    <t>Пронин</t>
  </si>
  <si>
    <t>Мишина</t>
  </si>
  <si>
    <t>Крылов</t>
  </si>
  <si>
    <t>Празднечных</t>
  </si>
  <si>
    <t>Нестеров</t>
  </si>
  <si>
    <t>Тимофеев</t>
  </si>
  <si>
    <t>культуры и спорта на 2008 год</t>
  </si>
  <si>
    <t>к решению Совета депутатов</t>
  </si>
  <si>
    <t>Округ №10</t>
  </si>
  <si>
    <t xml:space="preserve">Благоустройство ул. Восточная: закупка, доставка и установка детской </t>
  </si>
  <si>
    <t>площадки во дворе дома №33 по ул. Восточная</t>
  </si>
  <si>
    <t>Всего:</t>
  </si>
  <si>
    <t>Косметический ремонт Центральной библиотеки по адресу: ул.Дирижабельная д.17</t>
  </si>
  <si>
    <t>Управление культуры</t>
  </si>
  <si>
    <t>Благоустройство территории детского сада №19</t>
  </si>
  <si>
    <t>Управление образования</t>
  </si>
  <si>
    <t>Приобретение оборудования и мебели для детской поликлиники №1</t>
  </si>
  <si>
    <t>МУЗ "ДЦГБ"</t>
  </si>
  <si>
    <t>0503-3510203-006-241</t>
  </si>
  <si>
    <t>0801-4429900-001-225</t>
  </si>
  <si>
    <t>0701-4209900-001-226</t>
  </si>
  <si>
    <t>0702-4219900-001-310</t>
  </si>
  <si>
    <t>0901-4709900-001-310</t>
  </si>
  <si>
    <t>Приобретение двух морозильников для хранения продуктов для д/с № 8</t>
  </si>
  <si>
    <t>Приобретение детской мебели для д/с № 8</t>
  </si>
  <si>
    <t>Приобретение стиральной машины Л15-221 для  муниципального дошкольного общеобразовательного учреждения детский сад № 25</t>
  </si>
  <si>
    <t>0701-4209900-001-310</t>
  </si>
  <si>
    <t>Приобретение учебной литературы для школы № 5</t>
  </si>
  <si>
    <t>Приобретение оргтехники для  д/сада № 19</t>
  </si>
  <si>
    <t>Приобретение, доставка и установка малых архитектурных форм во дворе дома № 10, корп. 1 по ул. Лихачевское  шоссе</t>
  </si>
  <si>
    <t>Организация и проведение театрализованной  программы, посвященной Дню Победы, в том числе услуги автотранспорта, аренду оружия, приобретение патронов</t>
  </si>
  <si>
    <t>0801-4508500-001-226</t>
  </si>
  <si>
    <t>Проведение кинологических соревнований</t>
  </si>
  <si>
    <t>Комитет по физической культуре, спорту, туризму и делам молодежи</t>
  </si>
  <si>
    <t>0908-5121000-001-226</t>
  </si>
  <si>
    <t>Адресная социальная помощь ветеранам и малоимущим гражданам</t>
  </si>
  <si>
    <t>1003-5058550-005-262</t>
  </si>
  <si>
    <t>Приобретение подарков( часов) для поздравления ветеранов Великой  Отечественной войны</t>
  </si>
  <si>
    <t>1003-5058550-005-226</t>
  </si>
  <si>
    <t>Приобретение, доставка и установка малых архитектурных форм во дворе дома № 12 а по ул. Театральная</t>
  </si>
  <si>
    <t>Приобретение оргтехники для детского сада № 4</t>
  </si>
  <si>
    <t>Приобретение медицинского  оборудования для детского сада № 25</t>
  </si>
  <si>
    <t>Приобретение и установка  малых спортивных форм по ул. Спортивная д.9</t>
  </si>
  <si>
    <t>Оказание материальной помощи Бурыкиной О.Н. прож.ул. Спортивная д. 5 кор. 1 кв. 86</t>
  </si>
  <si>
    <t>Управление адм.по работе в микр.Шереметьевский, Хлебниково, Павельцево</t>
  </si>
  <si>
    <t xml:space="preserve">Оказание материальной помощи </t>
  </si>
  <si>
    <t>Оплата экскурсий ветеранам</t>
  </si>
  <si>
    <t>0801-4409900-001-310</t>
  </si>
  <si>
    <t>Установка железной двери  во 2-ом подъезде д. № 22 ул. Речная</t>
  </si>
  <si>
    <t>0501-3500300-500-225</t>
  </si>
  <si>
    <t xml:space="preserve">Дооборудование логопедического кабинета Прогимназии " Золотой ключик" </t>
  </si>
  <si>
    <t>Дооборудование кабинета психологии в школе № 2</t>
  </si>
  <si>
    <t>Асфальтировка дорожек во дворах домов по ул. Речная 3 и 3а и Флотской у магазина</t>
  </si>
  <si>
    <t>0503-6000200-500-225</t>
  </si>
  <si>
    <t>Благоустройство спортивной площадки(планировка и подсыпка грунта) во  дворе Муниципального центра образования ул. Парковая д. 10</t>
  </si>
  <si>
    <t>0702-4219900-001-226</t>
  </si>
  <si>
    <t>Завершение оборудования гимназии № 12 локальной сетью для реализации программы информатизации образовательного учреждения( приобретение оргтехники, сопотствующего оборудования и программного обеспечения)</t>
  </si>
  <si>
    <t>Установка металлических дверей с домофоном по адресам:
 ул. Октябрьская д.22,корп.1,под.3,под.8;
ул. Павлова д. 9, под.1, под.3;
ул. Московское шоссе д.43 ,корп 2, под.1,под.2,под.3;
ул. Театральная д. 13,под.5</t>
  </si>
  <si>
    <t>Замена почтовых ящиков по адресу: ул. Павлова д. 9</t>
  </si>
  <si>
    <t>Приобретение оргтехники(компьютер, принтер, копировальный аппарат) для гимназии № 12</t>
  </si>
  <si>
    <t>Приобретение оборудования, мебели и инвентаря для д/сада № 21 "Росинка"</t>
  </si>
  <si>
    <t>Приобретение  орг.техники, мебели, холодильного шкафа и жалюзи для школы № 7</t>
  </si>
  <si>
    <t>текущий ремонт медицинского и музыкального кабинетов в школе №6</t>
  </si>
  <si>
    <t>Установка металлической двери и домофонного устройства по адресу ул. Советская д.т 7, 1-й подъезд</t>
  </si>
  <si>
    <t>0501-35003003-500-225</t>
  </si>
  <si>
    <t>Ремонт асфальтового покрытия д/с № 27</t>
  </si>
  <si>
    <t>Восстановление асфальтового покрытия тротуара во дворе от дома № 8 к дому № 6 по ул. Циолковского</t>
  </si>
  <si>
    <t>Приобретение спортивной формы для ДЮСШ г. Долгопрудного</t>
  </si>
  <si>
    <t>0702-4239900-001-310</t>
  </si>
  <si>
    <t>Дополнительное обеспечение спортивного отряда в летнем оздоровительной лагере на базе школы № 1( аренда спортивного зала МФТИ для занятий баскетболом)</t>
  </si>
  <si>
    <t>0707-4320200-001-224</t>
  </si>
  <si>
    <t>Приобретение медицинской техники для поликлиники МФТИ</t>
  </si>
  <si>
    <t>Установка ограждений газонов во дворе дома № 10 ул Театральная</t>
  </si>
  <si>
    <t>Доставка и установка беседки "Павильон" во дворе дома № 55 корп. 2 по ул. Московское шоссе</t>
  </si>
  <si>
    <t>Приобретение оборудования и инвентаря для д/с №24 "Березка"</t>
  </si>
  <si>
    <t>Приобретение оборудования и инвентаря для школы № 6</t>
  </si>
  <si>
    <t>Приобретение оборудования и инвентаря для школы № 9</t>
  </si>
  <si>
    <t>Участие спортивной команды г. Долгопрудного в чемпионате Россиии по кинологическим  дисциплинам(аджилити)</t>
  </si>
  <si>
    <t>Установка металлических дверей по адресам:</t>
  </si>
  <si>
    <t>ул. Железнякова  № 8 (подъезды 1,2,3)</t>
  </si>
  <si>
    <t>ул. Железнякова  № 6 (подъезды 2,3)</t>
  </si>
  <si>
    <t>Приобретение мебели и учебного оборудования для школы № 10</t>
  </si>
  <si>
    <t>Приобретение формы для детской футбольной команды МУ ФОК "Салют"</t>
  </si>
  <si>
    <t>Приобретение  оборудования и мебели для  Центра  творчества</t>
  </si>
  <si>
    <t>Приобретение   мебели для  ДОУ № 27</t>
  </si>
  <si>
    <t>Замена  почтовых ящиков по адресу: ул. Циолковского д. 14</t>
  </si>
  <si>
    <t>Посадка деревьев вдоль дороги по ул. Дирижабельной д. 6 к. 1 и 2</t>
  </si>
  <si>
    <t>0503-3510202-006-241</t>
  </si>
  <si>
    <t>Опилка  деревьев.Формирование кроны по адресам:.</t>
  </si>
  <si>
    <t>ул. Октябоьская д.8,10,10а</t>
  </si>
  <si>
    <t>ул. Дирижабельная  д.8</t>
  </si>
  <si>
    <t>ул. Циолковского д.9,11,13,18</t>
  </si>
  <si>
    <t>ул. Первомайская д.27,29, 56</t>
  </si>
  <si>
    <t>ул.Московское шоссе д.29,37</t>
  </si>
  <si>
    <t>Приобретение информационных стендов для школы № 4</t>
  </si>
  <si>
    <t>Приобретение информационных  досок в  Управление администрации города по работе в микрорайонах Шереметьевский, Хлебниково, Павельцево</t>
  </si>
  <si>
    <t>Приобретение, доставка и установка малых архитектурных форм во дворе домов № 1,2 по ул Южная</t>
  </si>
  <si>
    <t>Приобретение 10 комплектов формы для учащихся средней школы № 3</t>
  </si>
  <si>
    <t>0908-4829900-001-340</t>
  </si>
  <si>
    <t>Приобретение звуковой аппаратуры для киноустановки в  Дк "Нефтяник"</t>
  </si>
  <si>
    <t>Косыгин</t>
  </si>
  <si>
    <t>Закупка, доставка и установка малых архитектурных форм во дворе</t>
  </si>
  <si>
    <t>Организация дополнительной  гостевой парковки между ул.Лихачевское</t>
  </si>
  <si>
    <t>шоссе, д.№12,14 и ул.Железнякова, д.№3</t>
  </si>
  <si>
    <t>домов №2,4,5,6 по ул.Флотской мкр.Водники</t>
  </si>
  <si>
    <t>Приобретение  и установка  малых форм для д/с № 6 "Звездочка"</t>
  </si>
  <si>
    <t>0701-4209900-001-226,310</t>
  </si>
  <si>
    <t>Установка ограждения по адресу ул. Циолковского д.14</t>
  </si>
  <si>
    <t>Установка малых архитектурных форм на дворовой территории по адресу  ул. Первомайская д. 44, 46</t>
  </si>
  <si>
    <t>Проведение открытого Чемпионата г. Догопрудного по кинологическим видам спорта "ДОГ РОДЕО" ОКД (общий курс дрессировки) + ЗКС ( защитно-караульная служба) - 2008 г.</t>
  </si>
  <si>
    <t xml:space="preserve">Приобретение  холодильного шкафа ШХС - 1,2 для детского сада № 25 </t>
  </si>
  <si>
    <t>Приобретение и установка кресел в ординаторскую 1-ого терапевтического отделения МУЗ "ДЦГБ"</t>
  </si>
  <si>
    <t>Асфальтировка внутриквартальных дорог</t>
  </si>
  <si>
    <t>0503-6000203-500-225</t>
  </si>
  <si>
    <t>Приобретение многофункционального комплекса преподавателя "Дидактика", приобретение мебели для общеобразовательной гимназии № 13</t>
  </si>
  <si>
    <t>Приобретение физкультурного оборудования и инвентаря, приобретение и установка малых форм для  детского сада № 25</t>
  </si>
  <si>
    <t>Установка столбов под электрическое освещение</t>
  </si>
  <si>
    <t>0503-3510201-006-241</t>
  </si>
  <si>
    <t>Приобретение кронштейнов для флагштоков (100шт)</t>
  </si>
  <si>
    <t>Приобретение мебели для школы №4</t>
  </si>
  <si>
    <t>0702-4219900-001-211</t>
  </si>
  <si>
    <t>Материальное поощрение учителей школ №3, 4, 8</t>
  </si>
  <si>
    <t>Приобретение костюмов для коллектива "Ивушка" ДК Нефтянник</t>
  </si>
  <si>
    <t>Приобретение электрического нагревателя в городскую поликлинику №3 МУЗ ДЦГБ (мкр.Шереметьевский)</t>
  </si>
  <si>
    <t>Ремонт кабинета физики в школе №3</t>
  </si>
  <si>
    <t>0702-4219900-001-225</t>
  </si>
  <si>
    <t>Приобретение урн на территории ПКиО "Березовая роща"</t>
  </si>
  <si>
    <t>Приобретение и установка малых архитектурных форм по адресу ул.Ленинградская</t>
  </si>
  <si>
    <t>ул. 1-ая Дачная</t>
  </si>
  <si>
    <t>Приобретение,доставка и установка скамейки с поручнем и горки "Слоник" в ПКиО "Березовая роща"</t>
  </si>
  <si>
    <t>Асфальтировка внутриквартальных дорог (ул.Лихаческое шоссе д.20, д.20 кор.1,2,3)</t>
  </si>
  <si>
    <t>Приобретение музыкальных инструментов для МДШИ</t>
  </si>
  <si>
    <t>Асфальтировка внутриквартальных дорог (ул.Лаврентьева д.№№23. 25, 27, 29)</t>
  </si>
  <si>
    <t>Ремонт процедурного кабинета в детской поликлинике№1</t>
  </si>
  <si>
    <t>Приобретение светового диамметра для театра "Город"</t>
  </si>
  <si>
    <t>0801-4439900-001-310</t>
  </si>
  <si>
    <t>Установка металлических дверей по адресам:ул. Дирижабельная д. 6 под. 1,2,4( с домофонным устройством );ул. Циолковского д. 6 под. 4;ул. Октябрьская д. 6 под. 1</t>
  </si>
  <si>
    <t>Приобретение оборудования для МУЗ "ДЦГБ"</t>
  </si>
  <si>
    <t>Приобретение кухонной мебели для детского сада № 22</t>
  </si>
  <si>
    <t>Приобретение, доставка и установка малых архитектурных форм между домами по ул. Дирижабельная , 24 и Театральная , 14</t>
  </si>
  <si>
    <t>Приложение №9</t>
  </si>
  <si>
    <t>(Приложение №15</t>
  </si>
  <si>
    <t>от 21 ноября 2007г. №95-нр)</t>
  </si>
  <si>
    <t>Программа дополнительных мероприятий в области</t>
  </si>
  <si>
    <t>от 17 октября 2008г. №73-нр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</si>
</sst>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9" xfId="0" applyFont="1" applyBorder="1" applyAlignment="1">
      <alignment wrapText="1"/>
    </xf>
    <xf numFmtId="164" fontId="1" fillId="0" borderId="5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2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2" borderId="3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20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0" xfId="0" applyFont="1" applyBorder="1" applyAlignment="1">
      <alignment/>
    </xf>
    <xf numFmtId="165" fontId="1" fillId="0" borderId="2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view="pageBreakPreview" zoomScaleSheetLayoutView="100" workbookViewId="0" topLeftCell="A1">
      <selection activeCell="D3" sqref="D3"/>
    </sheetView>
  </sheetViews>
  <sheetFormatPr defaultColWidth="9.00390625" defaultRowHeight="12.75"/>
  <cols>
    <col min="1" max="1" width="9.625" style="1" customWidth="1"/>
    <col min="2" max="2" width="59.125" style="1" customWidth="1"/>
    <col min="3" max="3" width="22.75390625" style="1" customWidth="1"/>
    <col min="4" max="4" width="8.75390625" style="1" customWidth="1"/>
    <col min="5" max="5" width="8.875" style="1" hidden="1" customWidth="1"/>
    <col min="6" max="6" width="17.375" style="1" customWidth="1"/>
    <col min="7" max="16384" width="8.875" style="1" customWidth="1"/>
  </cols>
  <sheetData>
    <row r="1" ht="12.75">
      <c r="D1" s="71" t="s">
        <v>169</v>
      </c>
    </row>
    <row r="2" ht="12.75">
      <c r="D2" s="71" t="s">
        <v>36</v>
      </c>
    </row>
    <row r="3" ht="12.75">
      <c r="D3" s="71" t="s">
        <v>173</v>
      </c>
    </row>
    <row r="4" spans="3:4" ht="12.75">
      <c r="C4" s="76" t="s">
        <v>170</v>
      </c>
      <c r="D4" s="76"/>
    </row>
    <row r="5" spans="3:4" ht="12.75">
      <c r="C5" s="76" t="s">
        <v>36</v>
      </c>
      <c r="D5" s="76"/>
    </row>
    <row r="6" spans="3:4" ht="12.75">
      <c r="C6" s="76" t="s">
        <v>171</v>
      </c>
      <c r="D6" s="76"/>
    </row>
    <row r="7" spans="3:4" ht="15" customHeight="1">
      <c r="C7" s="20"/>
      <c r="D7" s="21"/>
    </row>
    <row r="8" spans="1:4" ht="13.5" customHeight="1">
      <c r="A8" s="77" t="s">
        <v>172</v>
      </c>
      <c r="B8" s="77"/>
      <c r="C8" s="77"/>
      <c r="D8" s="77"/>
    </row>
    <row r="9" spans="1:4" ht="13.5" customHeight="1">
      <c r="A9" s="77" t="s">
        <v>21</v>
      </c>
      <c r="B9" s="77"/>
      <c r="C9" s="77"/>
      <c r="D9" s="77"/>
    </row>
    <row r="10" spans="1:4" ht="14.25" customHeight="1">
      <c r="A10" s="77" t="s">
        <v>22</v>
      </c>
      <c r="B10" s="77"/>
      <c r="C10" s="77"/>
      <c r="D10" s="77"/>
    </row>
    <row r="11" spans="1:4" ht="12" customHeight="1">
      <c r="A11" s="77" t="s">
        <v>23</v>
      </c>
      <c r="B11" s="77"/>
      <c r="C11" s="77"/>
      <c r="D11" s="77"/>
    </row>
    <row r="12" spans="1:4" ht="12" customHeight="1">
      <c r="A12" s="77" t="s">
        <v>35</v>
      </c>
      <c r="B12" s="77"/>
      <c r="C12" s="77"/>
      <c r="D12" s="77"/>
    </row>
    <row r="13" spans="2:4" ht="10.5" customHeight="1" thickBot="1">
      <c r="B13" s="14"/>
      <c r="C13" s="14"/>
      <c r="D13" s="14"/>
    </row>
    <row r="14" spans="1:4" ht="12">
      <c r="A14" s="9" t="s">
        <v>0</v>
      </c>
      <c r="B14" s="17" t="s">
        <v>1</v>
      </c>
      <c r="C14" s="9" t="s">
        <v>2</v>
      </c>
      <c r="D14" s="9" t="s">
        <v>3</v>
      </c>
    </row>
    <row r="15" spans="1:4" ht="12.75" thickBot="1">
      <c r="A15" s="46" t="s">
        <v>4</v>
      </c>
      <c r="B15" s="47"/>
      <c r="C15" s="46"/>
      <c r="D15" s="46" t="s">
        <v>5</v>
      </c>
    </row>
    <row r="16" spans="1:4" ht="24">
      <c r="A16" s="74" t="s">
        <v>6</v>
      </c>
      <c r="B16" s="50" t="s">
        <v>92</v>
      </c>
      <c r="C16" s="9" t="s">
        <v>20</v>
      </c>
      <c r="D16" s="7"/>
    </row>
    <row r="17" spans="1:4" ht="12.75" thickBot="1">
      <c r="A17" s="75" t="s">
        <v>24</v>
      </c>
      <c r="B17" s="73"/>
      <c r="C17" s="3" t="s">
        <v>93</v>
      </c>
      <c r="D17" s="15">
        <v>40</v>
      </c>
    </row>
    <row r="18" spans="1:4" ht="22.5" customHeight="1">
      <c r="A18" s="5"/>
      <c r="B18" s="50" t="s">
        <v>94</v>
      </c>
      <c r="C18" s="9" t="s">
        <v>20</v>
      </c>
      <c r="D18" s="51"/>
    </row>
    <row r="19" spans="1:4" ht="12.75" thickBot="1">
      <c r="A19" s="5"/>
      <c r="B19" s="52"/>
      <c r="C19" s="3" t="s">
        <v>82</v>
      </c>
      <c r="D19" s="15">
        <v>250</v>
      </c>
    </row>
    <row r="20" spans="1:4" ht="24">
      <c r="A20" s="5"/>
      <c r="B20" s="39" t="s">
        <v>95</v>
      </c>
      <c r="C20" s="9" t="s">
        <v>20</v>
      </c>
      <c r="D20" s="41"/>
    </row>
    <row r="21" spans="1:4" ht="12.75" thickBot="1">
      <c r="A21" s="5"/>
      <c r="B21" s="40"/>
      <c r="C21" s="3" t="s">
        <v>82</v>
      </c>
      <c r="D21" s="8">
        <v>30</v>
      </c>
    </row>
    <row r="22" spans="1:4" ht="24">
      <c r="A22" s="5"/>
      <c r="B22" s="50" t="s">
        <v>52</v>
      </c>
      <c r="C22" s="42" t="s">
        <v>44</v>
      </c>
      <c r="D22" s="51"/>
    </row>
    <row r="23" spans="1:4" ht="12.75" thickBot="1">
      <c r="A23" s="5"/>
      <c r="B23" s="52"/>
      <c r="C23" s="40" t="s">
        <v>55</v>
      </c>
      <c r="D23" s="15">
        <v>40</v>
      </c>
    </row>
    <row r="24" spans="1:4" ht="24">
      <c r="A24" s="5"/>
      <c r="B24" s="50" t="s">
        <v>53</v>
      </c>
      <c r="C24" s="42" t="s">
        <v>44</v>
      </c>
      <c r="D24" s="51"/>
    </row>
    <row r="25" spans="1:4" ht="12.75" thickBot="1">
      <c r="A25" s="5"/>
      <c r="B25" s="53"/>
      <c r="C25" s="54" t="s">
        <v>55</v>
      </c>
      <c r="D25" s="55">
        <v>10</v>
      </c>
    </row>
    <row r="26" spans="1:4" ht="24">
      <c r="A26" s="5"/>
      <c r="B26" s="50" t="s">
        <v>56</v>
      </c>
      <c r="C26" s="42" t="s">
        <v>44</v>
      </c>
      <c r="D26" s="51"/>
    </row>
    <row r="27" spans="1:4" ht="12.75" thickBot="1">
      <c r="A27" s="5"/>
      <c r="B27" s="52"/>
      <c r="C27" s="40" t="s">
        <v>50</v>
      </c>
      <c r="D27" s="15">
        <v>20</v>
      </c>
    </row>
    <row r="28" spans="1:4" ht="24">
      <c r="A28" s="5"/>
      <c r="B28" s="50" t="s">
        <v>96</v>
      </c>
      <c r="C28" s="42" t="s">
        <v>44</v>
      </c>
      <c r="D28" s="51"/>
    </row>
    <row r="29" spans="1:4" ht="12.75" thickBot="1">
      <c r="A29" s="5"/>
      <c r="B29" s="52"/>
      <c r="C29" s="40" t="s">
        <v>97</v>
      </c>
      <c r="D29" s="15">
        <v>126</v>
      </c>
    </row>
    <row r="30" spans="1:4" ht="36">
      <c r="A30" s="5"/>
      <c r="B30" s="50" t="s">
        <v>98</v>
      </c>
      <c r="C30" s="42" t="s">
        <v>44</v>
      </c>
      <c r="D30" s="51"/>
    </row>
    <row r="31" spans="1:4" ht="12.75" thickBot="1">
      <c r="A31" s="5"/>
      <c r="B31" s="52"/>
      <c r="C31" s="40" t="s">
        <v>99</v>
      </c>
      <c r="D31" s="15">
        <v>77</v>
      </c>
    </row>
    <row r="32" spans="1:4" ht="12">
      <c r="A32" s="5"/>
      <c r="B32" s="50" t="s">
        <v>100</v>
      </c>
      <c r="C32" s="56" t="s">
        <v>46</v>
      </c>
      <c r="D32" s="51"/>
    </row>
    <row r="33" spans="1:4" ht="12.75" thickBot="1">
      <c r="A33" s="5"/>
      <c r="B33" s="52"/>
      <c r="C33" s="3" t="s">
        <v>51</v>
      </c>
      <c r="D33" s="15">
        <v>107</v>
      </c>
    </row>
    <row r="34" spans="1:5" ht="12.75" thickBot="1">
      <c r="A34" s="13" t="s">
        <v>18</v>
      </c>
      <c r="B34" s="58"/>
      <c r="C34" s="4"/>
      <c r="D34" s="59">
        <f>SUM(D16:D33)</f>
        <v>700</v>
      </c>
      <c r="E34" s="19"/>
    </row>
    <row r="35" spans="1:4" ht="24">
      <c r="A35" s="17" t="s">
        <v>7</v>
      </c>
      <c r="B35" s="48" t="s">
        <v>112</v>
      </c>
      <c r="C35" s="42" t="s">
        <v>44</v>
      </c>
      <c r="D35" s="2"/>
    </row>
    <row r="36" spans="1:4" ht="12.75" thickBot="1">
      <c r="A36" s="5" t="s">
        <v>25</v>
      </c>
      <c r="B36" s="5"/>
      <c r="C36" s="54" t="s">
        <v>97</v>
      </c>
      <c r="D36" s="60">
        <f>143.9-0.077-5.77-0.942</f>
        <v>137.111</v>
      </c>
    </row>
    <row r="37" spans="1:4" ht="24">
      <c r="A37" s="5"/>
      <c r="B37" s="2" t="s">
        <v>113</v>
      </c>
      <c r="C37" s="57" t="s">
        <v>44</v>
      </c>
      <c r="D37" s="51"/>
    </row>
    <row r="38" spans="1:4" ht="12.75" thickBot="1">
      <c r="A38" s="5"/>
      <c r="B38" s="3"/>
      <c r="C38" s="66" t="s">
        <v>55</v>
      </c>
      <c r="D38" s="15">
        <v>30</v>
      </c>
    </row>
    <row r="39" spans="1:4" ht="36">
      <c r="A39" s="5"/>
      <c r="B39" s="50" t="s">
        <v>165</v>
      </c>
      <c r="C39" s="9" t="s">
        <v>20</v>
      </c>
      <c r="D39" s="51"/>
    </row>
    <row r="40" spans="1:4" ht="12.75" thickBot="1">
      <c r="A40" s="5"/>
      <c r="B40" s="5"/>
      <c r="C40" s="4" t="s">
        <v>78</v>
      </c>
      <c r="D40" s="70">
        <v>158.842</v>
      </c>
    </row>
    <row r="41" spans="1:4" ht="12">
      <c r="A41" s="5"/>
      <c r="B41" s="48" t="s">
        <v>114</v>
      </c>
      <c r="C41" s="9" t="s">
        <v>20</v>
      </c>
      <c r="D41" s="51"/>
    </row>
    <row r="42" spans="1:4" ht="12.75" thickBot="1">
      <c r="A42" s="5"/>
      <c r="B42" s="49"/>
      <c r="C42" s="3" t="s">
        <v>78</v>
      </c>
      <c r="D42" s="15">
        <f>62.355-1.4</f>
        <v>60.955</v>
      </c>
    </row>
    <row r="43" spans="1:4" ht="12">
      <c r="A43" s="5"/>
      <c r="B43" s="48" t="s">
        <v>136</v>
      </c>
      <c r="C43" s="9" t="s">
        <v>20</v>
      </c>
      <c r="D43" s="51"/>
    </row>
    <row r="44" spans="1:4" ht="12.75" thickBot="1">
      <c r="A44" s="5"/>
      <c r="B44" s="49"/>
      <c r="C44" s="3" t="s">
        <v>47</v>
      </c>
      <c r="D44" s="61">
        <f>49.6+0.03-49.63</f>
        <v>0</v>
      </c>
    </row>
    <row r="45" spans="1:4" ht="24">
      <c r="A45" s="5"/>
      <c r="B45" s="50" t="s">
        <v>137</v>
      </c>
      <c r="C45" s="9" t="s">
        <v>20</v>
      </c>
      <c r="D45" s="51"/>
    </row>
    <row r="46" spans="1:4" ht="12.75" thickBot="1">
      <c r="A46" s="5"/>
      <c r="B46" s="49"/>
      <c r="C46" s="3" t="s">
        <v>47</v>
      </c>
      <c r="D46" s="62">
        <f>143+0.047</f>
        <v>143.047</v>
      </c>
    </row>
    <row r="47" spans="1:4" ht="12">
      <c r="A47" s="5"/>
      <c r="B47" s="48" t="s">
        <v>115</v>
      </c>
      <c r="C47" s="9" t="s">
        <v>20</v>
      </c>
      <c r="D47" s="51"/>
    </row>
    <row r="48" spans="1:4" ht="12.75" thickBot="1">
      <c r="A48" s="5"/>
      <c r="B48" s="49"/>
      <c r="C48" s="3" t="s">
        <v>116</v>
      </c>
      <c r="D48" s="15">
        <v>50</v>
      </c>
    </row>
    <row r="49" spans="1:4" ht="12">
      <c r="A49" s="5"/>
      <c r="B49" s="48" t="s">
        <v>117</v>
      </c>
      <c r="C49" s="9" t="s">
        <v>20</v>
      </c>
      <c r="D49" s="51"/>
    </row>
    <row r="50" spans="1:4" ht="12.75" thickBot="1">
      <c r="A50" s="5"/>
      <c r="B50" s="5" t="s">
        <v>121</v>
      </c>
      <c r="C50" s="3" t="s">
        <v>116</v>
      </c>
      <c r="D50" s="55">
        <v>120</v>
      </c>
    </row>
    <row r="51" spans="1:4" ht="12">
      <c r="A51" s="5"/>
      <c r="B51" s="5" t="s">
        <v>122</v>
      </c>
      <c r="C51" s="4"/>
      <c r="D51" s="55"/>
    </row>
    <row r="52" spans="1:4" ht="12">
      <c r="A52" s="5"/>
      <c r="B52" s="5" t="s">
        <v>118</v>
      </c>
      <c r="C52" s="4"/>
      <c r="D52" s="55"/>
    </row>
    <row r="53" spans="1:4" ht="12">
      <c r="A53" s="5"/>
      <c r="B53" s="5" t="s">
        <v>120</v>
      </c>
      <c r="C53" s="4"/>
      <c r="D53" s="55"/>
    </row>
    <row r="54" spans="1:4" ht="12.75" thickBot="1">
      <c r="A54" s="5"/>
      <c r="B54" s="49" t="s">
        <v>119</v>
      </c>
      <c r="C54" s="3"/>
      <c r="D54" s="15"/>
    </row>
    <row r="55" spans="1:5" ht="12.75" thickBot="1">
      <c r="A55" s="13" t="s">
        <v>18</v>
      </c>
      <c r="B55" s="38"/>
      <c r="C55" s="3"/>
      <c r="D55" s="36">
        <f>SUM(D36:D54)</f>
        <v>699.9549999999999</v>
      </c>
      <c r="E55" s="19"/>
    </row>
    <row r="56" spans="1:4" ht="12">
      <c r="A56" s="17" t="s">
        <v>8</v>
      </c>
      <c r="B56" s="48"/>
      <c r="C56" s="9" t="s">
        <v>20</v>
      </c>
      <c r="D56" s="7"/>
    </row>
    <row r="57" spans="1:4" ht="12.75" thickBot="1">
      <c r="A57" s="5" t="s">
        <v>26</v>
      </c>
      <c r="B57" s="49" t="s">
        <v>17</v>
      </c>
      <c r="C57" s="3" t="s">
        <v>47</v>
      </c>
      <c r="D57" s="15">
        <f>700-15-373.9-0.1-240</f>
        <v>71</v>
      </c>
    </row>
    <row r="58" spans="1:4" ht="12">
      <c r="A58" s="5"/>
      <c r="B58" s="48" t="s">
        <v>64</v>
      </c>
      <c r="C58" s="9" t="s">
        <v>20</v>
      </c>
      <c r="D58" s="51"/>
    </row>
    <row r="59" spans="1:4" ht="12.75" thickBot="1">
      <c r="A59" s="5"/>
      <c r="B59" s="49"/>
      <c r="C59" s="3" t="s">
        <v>67</v>
      </c>
      <c r="D59" s="15">
        <v>15</v>
      </c>
    </row>
    <row r="60" spans="1:4" ht="60">
      <c r="A60" s="5"/>
      <c r="B60" s="50" t="s">
        <v>86</v>
      </c>
      <c r="C60" s="9" t="s">
        <v>20</v>
      </c>
      <c r="D60" s="51"/>
    </row>
    <row r="61" spans="1:4" ht="12.75" thickBot="1">
      <c r="A61" s="5"/>
      <c r="B61" s="49"/>
      <c r="C61" s="4" t="s">
        <v>78</v>
      </c>
      <c r="D61" s="15">
        <f>277.7+0.1</f>
        <v>277.8</v>
      </c>
    </row>
    <row r="62" spans="1:4" ht="12">
      <c r="A62" s="5"/>
      <c r="B62" s="5" t="s">
        <v>166</v>
      </c>
      <c r="C62" s="64" t="s">
        <v>46</v>
      </c>
      <c r="D62" s="41"/>
    </row>
    <row r="63" spans="1:4" ht="12.75" thickBot="1">
      <c r="A63" s="5"/>
      <c r="B63" s="5"/>
      <c r="C63" s="49" t="s">
        <v>51</v>
      </c>
      <c r="D63" s="8">
        <v>150</v>
      </c>
    </row>
    <row r="64" spans="1:4" ht="12">
      <c r="A64" s="5"/>
      <c r="B64" s="48" t="s">
        <v>87</v>
      </c>
      <c r="C64" s="9" t="s">
        <v>20</v>
      </c>
      <c r="D64" s="51"/>
    </row>
    <row r="65" spans="1:4" ht="12.75" thickBot="1">
      <c r="A65" s="5"/>
      <c r="B65" s="49"/>
      <c r="C65" s="4" t="s">
        <v>78</v>
      </c>
      <c r="D65" s="15">
        <f>36.2</f>
        <v>36.2</v>
      </c>
    </row>
    <row r="66" spans="1:4" ht="12">
      <c r="A66" s="5"/>
      <c r="B66" s="5" t="s">
        <v>167</v>
      </c>
      <c r="C66" s="56" t="s">
        <v>44</v>
      </c>
      <c r="D66" s="55"/>
    </row>
    <row r="67" spans="1:4" ht="12.75" thickBot="1">
      <c r="A67" s="5"/>
      <c r="B67" s="5"/>
      <c r="C67" s="3" t="s">
        <v>55</v>
      </c>
      <c r="D67" s="55">
        <v>90</v>
      </c>
    </row>
    <row r="68" spans="1:4" ht="24">
      <c r="A68" s="5"/>
      <c r="B68" s="50" t="s">
        <v>88</v>
      </c>
      <c r="C68" s="42" t="s">
        <v>44</v>
      </c>
      <c r="D68" s="51"/>
    </row>
    <row r="69" spans="1:4" ht="12.75" thickBot="1">
      <c r="A69" s="5"/>
      <c r="B69" s="49"/>
      <c r="C69" s="40" t="s">
        <v>50</v>
      </c>
      <c r="D69" s="15">
        <v>60</v>
      </c>
    </row>
    <row r="70" spans="1:5" ht="12.75" thickBot="1">
      <c r="A70" s="13" t="s">
        <v>18</v>
      </c>
      <c r="B70" s="38"/>
      <c r="C70" s="3"/>
      <c r="D70" s="36">
        <f>SUM(D57:D69)</f>
        <v>700</v>
      </c>
      <c r="E70" s="19"/>
    </row>
    <row r="71" spans="1:4" ht="12">
      <c r="A71" s="17" t="s">
        <v>9</v>
      </c>
      <c r="B71" s="2"/>
      <c r="C71" s="9" t="s">
        <v>20</v>
      </c>
      <c r="D71" s="2"/>
    </row>
    <row r="72" spans="1:4" ht="12.75" thickBot="1">
      <c r="A72" s="5" t="s">
        <v>27</v>
      </c>
      <c r="B72" s="3" t="s">
        <v>17</v>
      </c>
      <c r="C72" s="3" t="s">
        <v>47</v>
      </c>
      <c r="D72" s="8">
        <f>700-243-349-108</f>
        <v>0</v>
      </c>
    </row>
    <row r="73" spans="1:4" ht="12">
      <c r="A73" s="5"/>
      <c r="B73" s="2" t="s">
        <v>101</v>
      </c>
      <c r="C73" s="9" t="s">
        <v>20</v>
      </c>
      <c r="D73" s="41"/>
    </row>
    <row r="74" spans="1:4" ht="12.75" thickBot="1">
      <c r="A74" s="5"/>
      <c r="B74" s="3"/>
      <c r="C74" s="3" t="s">
        <v>47</v>
      </c>
      <c r="D74" s="8">
        <v>60</v>
      </c>
    </row>
    <row r="75" spans="1:4" ht="24">
      <c r="A75" s="5"/>
      <c r="B75" s="50" t="s">
        <v>102</v>
      </c>
      <c r="C75" s="9" t="s">
        <v>20</v>
      </c>
      <c r="D75" s="51"/>
    </row>
    <row r="76" spans="1:4" ht="12.75" thickBot="1">
      <c r="A76" s="5"/>
      <c r="B76" s="49"/>
      <c r="C76" s="3" t="s">
        <v>47</v>
      </c>
      <c r="D76" s="15">
        <v>99</v>
      </c>
    </row>
    <row r="77" spans="1:4" ht="12">
      <c r="A77" s="5"/>
      <c r="B77" s="48" t="s">
        <v>64</v>
      </c>
      <c r="C77" s="9" t="s">
        <v>20</v>
      </c>
      <c r="D77" s="51"/>
    </row>
    <row r="78" spans="1:4" ht="12.75" thickBot="1">
      <c r="A78" s="5"/>
      <c r="B78" s="49"/>
      <c r="C78" s="4" t="s">
        <v>65</v>
      </c>
      <c r="D78" s="15">
        <f>8+3</f>
        <v>11</v>
      </c>
    </row>
    <row r="79" spans="1:4" ht="24">
      <c r="A79" s="5"/>
      <c r="B79" s="50" t="s">
        <v>66</v>
      </c>
      <c r="C79" s="9" t="s">
        <v>20</v>
      </c>
      <c r="D79" s="51"/>
    </row>
    <row r="80" spans="1:4" ht="12.75" thickBot="1">
      <c r="A80" s="5"/>
      <c r="B80" s="49"/>
      <c r="C80" s="4" t="s">
        <v>67</v>
      </c>
      <c r="D80" s="15">
        <f>35-3-2.6</f>
        <v>29.4</v>
      </c>
    </row>
    <row r="81" spans="1:4" ht="24">
      <c r="A81" s="5"/>
      <c r="B81" s="50" t="s">
        <v>68</v>
      </c>
      <c r="C81" s="9" t="s">
        <v>20</v>
      </c>
      <c r="D81" s="51"/>
    </row>
    <row r="82" spans="1:4" ht="12.75" thickBot="1">
      <c r="A82" s="5"/>
      <c r="B82" s="49"/>
      <c r="C82" s="3" t="s">
        <v>47</v>
      </c>
      <c r="D82" s="62">
        <f>200-94.571</f>
        <v>105.429</v>
      </c>
    </row>
    <row r="83" spans="1:4" ht="24">
      <c r="A83" s="5"/>
      <c r="B83" s="50" t="s">
        <v>168</v>
      </c>
      <c r="C83" s="9" t="s">
        <v>20</v>
      </c>
      <c r="D83" s="70"/>
    </row>
    <row r="84" spans="1:4" ht="12.75" thickBot="1">
      <c r="A84" s="5"/>
      <c r="B84" s="49"/>
      <c r="C84" s="3" t="s">
        <v>47</v>
      </c>
      <c r="D84" s="70">
        <v>205.171</v>
      </c>
    </row>
    <row r="85" spans="1:4" ht="12">
      <c r="A85" s="5"/>
      <c r="B85" s="48" t="s">
        <v>134</v>
      </c>
      <c r="C85" s="56" t="s">
        <v>44</v>
      </c>
      <c r="D85" s="51"/>
    </row>
    <row r="86" spans="1:4" ht="12.75" thickBot="1">
      <c r="A86" s="5"/>
      <c r="B86" s="49"/>
      <c r="C86" s="3" t="s">
        <v>135</v>
      </c>
      <c r="D86" s="15">
        <v>100</v>
      </c>
    </row>
    <row r="87" spans="1:4" ht="12">
      <c r="A87" s="5"/>
      <c r="B87" s="48" t="s">
        <v>103</v>
      </c>
      <c r="C87" s="56" t="s">
        <v>44</v>
      </c>
      <c r="D87" s="51"/>
    </row>
    <row r="88" spans="1:4" ht="12.75" thickBot="1">
      <c r="A88" s="5"/>
      <c r="B88" s="49"/>
      <c r="C88" s="3" t="s">
        <v>55</v>
      </c>
      <c r="D88" s="15">
        <v>30</v>
      </c>
    </row>
    <row r="89" spans="1:4" ht="12">
      <c r="A89" s="5"/>
      <c r="B89" s="48" t="s">
        <v>104</v>
      </c>
      <c r="C89" s="56" t="s">
        <v>44</v>
      </c>
      <c r="D89" s="51"/>
    </row>
    <row r="90" spans="1:4" ht="12.75" thickBot="1">
      <c r="A90" s="5"/>
      <c r="B90" s="49"/>
      <c r="C90" s="3" t="s">
        <v>50</v>
      </c>
      <c r="D90" s="15">
        <v>30</v>
      </c>
    </row>
    <row r="91" spans="1:4" ht="12">
      <c r="A91" s="5"/>
      <c r="B91" s="48" t="s">
        <v>105</v>
      </c>
      <c r="C91" s="56" t="s">
        <v>44</v>
      </c>
      <c r="D91" s="51"/>
    </row>
    <row r="92" spans="1:4" ht="12.75" thickBot="1">
      <c r="A92" s="5"/>
      <c r="B92" s="49"/>
      <c r="C92" s="3" t="s">
        <v>50</v>
      </c>
      <c r="D92" s="15">
        <v>30</v>
      </c>
    </row>
    <row r="93" spans="1:5" ht="12.75" thickBot="1">
      <c r="A93" s="13" t="s">
        <v>18</v>
      </c>
      <c r="B93" s="38"/>
      <c r="C93" s="3"/>
      <c r="D93" s="36">
        <f>SUM(D72:D92)</f>
        <v>700</v>
      </c>
      <c r="E93" s="19"/>
    </row>
    <row r="94" spans="1:4" ht="12">
      <c r="A94" s="17" t="s">
        <v>10</v>
      </c>
      <c r="B94" s="2"/>
      <c r="C94" s="9" t="s">
        <v>20</v>
      </c>
      <c r="D94" s="2"/>
    </row>
    <row r="95" spans="1:4" ht="12.75" thickBot="1">
      <c r="A95" s="5" t="s">
        <v>34</v>
      </c>
      <c r="B95" s="4" t="s">
        <v>17</v>
      </c>
      <c r="C95" s="4" t="s">
        <v>47</v>
      </c>
      <c r="D95" s="27">
        <f>700-125-272-102.2-138</f>
        <v>62.80000000000001</v>
      </c>
    </row>
    <row r="96" spans="1:4" ht="36">
      <c r="A96" s="5"/>
      <c r="B96" s="50" t="s">
        <v>59</v>
      </c>
      <c r="C96" s="9" t="s">
        <v>42</v>
      </c>
      <c r="D96" s="51"/>
    </row>
    <row r="97" spans="1:4" ht="12.75" thickBot="1">
      <c r="A97" s="5"/>
      <c r="B97" s="52"/>
      <c r="C97" s="3" t="s">
        <v>60</v>
      </c>
      <c r="D97" s="15">
        <v>45</v>
      </c>
    </row>
    <row r="98" spans="1:4" ht="48">
      <c r="A98" s="5"/>
      <c r="B98" s="53" t="s">
        <v>85</v>
      </c>
      <c r="C98" s="56" t="s">
        <v>44</v>
      </c>
      <c r="D98" s="55"/>
    </row>
    <row r="99" spans="1:4" ht="12.75" thickBot="1">
      <c r="A99" s="5"/>
      <c r="B99" s="49"/>
      <c r="C99" s="3" t="s">
        <v>50</v>
      </c>
      <c r="D99" s="15">
        <v>200</v>
      </c>
    </row>
    <row r="100" spans="1:4" ht="36">
      <c r="A100" s="5"/>
      <c r="B100" s="48" t="s">
        <v>61</v>
      </c>
      <c r="C100" s="42" t="s">
        <v>62</v>
      </c>
      <c r="D100" s="51"/>
    </row>
    <row r="101" spans="1:4" ht="12.75" thickBot="1">
      <c r="A101" s="5"/>
      <c r="B101" s="5"/>
      <c r="C101" s="4" t="s">
        <v>63</v>
      </c>
      <c r="D101" s="55">
        <f>80+72</f>
        <v>152</v>
      </c>
    </row>
    <row r="102" spans="1:4" ht="36">
      <c r="A102" s="5"/>
      <c r="B102" s="50" t="s">
        <v>106</v>
      </c>
      <c r="C102" s="42" t="s">
        <v>62</v>
      </c>
      <c r="D102" s="51"/>
    </row>
    <row r="103" spans="1:4" ht="12.75" thickBot="1">
      <c r="A103" s="5"/>
      <c r="B103" s="5"/>
      <c r="C103" s="3" t="s">
        <v>63</v>
      </c>
      <c r="D103" s="55">
        <v>102.2</v>
      </c>
    </row>
    <row r="104" spans="1:4" ht="36">
      <c r="A104" s="5"/>
      <c r="B104" s="39" t="s">
        <v>138</v>
      </c>
      <c r="C104" s="63" t="s">
        <v>62</v>
      </c>
      <c r="D104" s="41"/>
    </row>
    <row r="105" spans="1:4" ht="12" customHeight="1" thickBot="1">
      <c r="A105" s="5"/>
      <c r="B105" s="4"/>
      <c r="C105" s="49" t="s">
        <v>63</v>
      </c>
      <c r="D105" s="27">
        <v>61</v>
      </c>
    </row>
    <row r="106" spans="1:4" ht="12" customHeight="1">
      <c r="A106" s="5"/>
      <c r="B106" s="2" t="s">
        <v>139</v>
      </c>
      <c r="C106" s="44" t="s">
        <v>44</v>
      </c>
      <c r="D106" s="41"/>
    </row>
    <row r="107" spans="1:4" ht="12" customHeight="1" thickBot="1">
      <c r="A107" s="5"/>
      <c r="B107" s="4"/>
      <c r="C107" s="24" t="s">
        <v>55</v>
      </c>
      <c r="D107" s="27">
        <v>47</v>
      </c>
    </row>
    <row r="108" spans="1:4" ht="23.25" customHeight="1">
      <c r="A108" s="5"/>
      <c r="B108" s="39" t="s">
        <v>140</v>
      </c>
      <c r="C108" s="64" t="s">
        <v>46</v>
      </c>
      <c r="D108" s="41"/>
    </row>
    <row r="109" spans="1:4" ht="12" customHeight="1" thickBot="1">
      <c r="A109" s="5"/>
      <c r="B109" s="3"/>
      <c r="C109" s="49" t="s">
        <v>51</v>
      </c>
      <c r="D109" s="8">
        <v>30</v>
      </c>
    </row>
    <row r="110" spans="1:5" ht="12.75" thickBot="1">
      <c r="A110" s="13" t="s">
        <v>18</v>
      </c>
      <c r="B110" s="38"/>
      <c r="C110" s="3"/>
      <c r="D110" s="36">
        <f>SUM(D95:D109)</f>
        <v>700</v>
      </c>
      <c r="E110" s="19"/>
    </row>
    <row r="111" spans="1:4" ht="24">
      <c r="A111" s="17" t="s">
        <v>11</v>
      </c>
      <c r="B111" s="39" t="s">
        <v>161</v>
      </c>
      <c r="C111" s="43" t="s">
        <v>20</v>
      </c>
      <c r="D111" s="2"/>
    </row>
    <row r="112" spans="1:4" ht="12.75" thickBot="1">
      <c r="A112" s="23" t="s">
        <v>32</v>
      </c>
      <c r="B112" s="3"/>
      <c r="C112" s="28" t="s">
        <v>82</v>
      </c>
      <c r="D112" s="8">
        <f>300-300+200</f>
        <v>200</v>
      </c>
    </row>
    <row r="113" spans="1:4" ht="24">
      <c r="A113" s="23"/>
      <c r="B113" s="39" t="s">
        <v>41</v>
      </c>
      <c r="C113" s="44" t="s">
        <v>42</v>
      </c>
      <c r="D113" s="41">
        <v>50</v>
      </c>
    </row>
    <row r="114" spans="1:4" ht="12.75" thickBot="1">
      <c r="A114" s="23"/>
      <c r="B114" s="3"/>
      <c r="C114" s="24" t="s">
        <v>48</v>
      </c>
      <c r="D114" s="8"/>
    </row>
    <row r="115" spans="1:4" ht="12">
      <c r="A115" s="23"/>
      <c r="B115" s="2" t="s">
        <v>162</v>
      </c>
      <c r="C115" s="44" t="s">
        <v>46</v>
      </c>
      <c r="D115" s="41"/>
    </row>
    <row r="116" spans="1:4" ht="12.75" thickBot="1">
      <c r="A116" s="23"/>
      <c r="B116" s="3"/>
      <c r="C116" s="24" t="s">
        <v>51</v>
      </c>
      <c r="D116" s="8">
        <v>50</v>
      </c>
    </row>
    <row r="117" spans="1:4" ht="12">
      <c r="A117" s="23"/>
      <c r="B117" s="4" t="s">
        <v>163</v>
      </c>
      <c r="C117" s="9" t="s">
        <v>42</v>
      </c>
      <c r="D117" s="27"/>
    </row>
    <row r="118" spans="1:4" ht="12.75" thickBot="1">
      <c r="A118" s="23"/>
      <c r="B118" s="4"/>
      <c r="C118" s="3" t="s">
        <v>164</v>
      </c>
      <c r="D118" s="27">
        <v>50</v>
      </c>
    </row>
    <row r="119" spans="1:4" ht="12">
      <c r="A119" s="23"/>
      <c r="B119" s="2" t="s">
        <v>43</v>
      </c>
      <c r="C119" s="44" t="s">
        <v>44</v>
      </c>
      <c r="D119" s="41">
        <f>150-50</f>
        <v>100</v>
      </c>
    </row>
    <row r="120" spans="1:4" ht="12.75" thickBot="1">
      <c r="A120" s="23"/>
      <c r="B120" s="3"/>
      <c r="C120" s="24" t="s">
        <v>49</v>
      </c>
      <c r="D120" s="8"/>
    </row>
    <row r="121" spans="1:4" ht="12">
      <c r="A121" s="23"/>
      <c r="B121" s="4" t="s">
        <v>57</v>
      </c>
      <c r="C121" s="44" t="s">
        <v>44</v>
      </c>
      <c r="D121" s="27"/>
    </row>
    <row r="122" spans="1:4" ht="12.75" thickBot="1">
      <c r="A122" s="23"/>
      <c r="B122" s="4"/>
      <c r="C122" s="24" t="s">
        <v>55</v>
      </c>
      <c r="D122" s="27">
        <v>50</v>
      </c>
    </row>
    <row r="123" spans="1:4" ht="12">
      <c r="A123" s="23"/>
      <c r="B123" s="2" t="s">
        <v>91</v>
      </c>
      <c r="C123" s="44" t="s">
        <v>44</v>
      </c>
      <c r="D123" s="41">
        <v>100</v>
      </c>
    </row>
    <row r="124" spans="1:4" ht="12.75" thickBot="1">
      <c r="A124" s="23"/>
      <c r="B124" s="3"/>
      <c r="C124" s="24" t="s">
        <v>50</v>
      </c>
      <c r="D124" s="8"/>
    </row>
    <row r="125" spans="1:4" ht="12">
      <c r="A125" s="23"/>
      <c r="B125" s="4" t="s">
        <v>45</v>
      </c>
      <c r="C125" s="37" t="s">
        <v>46</v>
      </c>
      <c r="D125" s="27">
        <v>100</v>
      </c>
    </row>
    <row r="126" spans="1:4" ht="12.75" thickBot="1">
      <c r="A126" s="23"/>
      <c r="B126" s="3"/>
      <c r="C126" s="6" t="s">
        <v>51</v>
      </c>
      <c r="D126" s="8"/>
    </row>
    <row r="127" spans="1:5" ht="12.75" thickBot="1">
      <c r="A127" s="13" t="s">
        <v>18</v>
      </c>
      <c r="B127" s="11"/>
      <c r="C127" s="18"/>
      <c r="D127" s="36">
        <f>SUM(D111:D126)</f>
        <v>700</v>
      </c>
      <c r="E127" s="19"/>
    </row>
    <row r="128" spans="1:4" ht="12">
      <c r="A128" s="17" t="s">
        <v>12</v>
      </c>
      <c r="B128" s="48"/>
      <c r="C128" s="9" t="s">
        <v>20</v>
      </c>
      <c r="D128" s="7"/>
    </row>
    <row r="129" spans="1:4" ht="12.75" thickBot="1">
      <c r="A129" s="5" t="s">
        <v>28</v>
      </c>
      <c r="B129" s="49" t="s">
        <v>17</v>
      </c>
      <c r="C129" s="4" t="s">
        <v>47</v>
      </c>
      <c r="D129" s="15">
        <v>0</v>
      </c>
    </row>
    <row r="130" spans="1:4" ht="12">
      <c r="A130" s="5"/>
      <c r="B130" s="48" t="s">
        <v>69</v>
      </c>
      <c r="C130" s="56" t="s">
        <v>44</v>
      </c>
      <c r="D130" s="51"/>
    </row>
    <row r="131" spans="1:4" ht="12.75" thickBot="1">
      <c r="A131" s="5"/>
      <c r="B131" s="49"/>
      <c r="C131" s="3" t="s">
        <v>55</v>
      </c>
      <c r="D131" s="15">
        <v>50</v>
      </c>
    </row>
    <row r="132" spans="1:4" ht="12">
      <c r="A132" s="5"/>
      <c r="B132" s="48" t="s">
        <v>70</v>
      </c>
      <c r="C132" s="56" t="s">
        <v>44</v>
      </c>
      <c r="D132" s="51"/>
    </row>
    <row r="133" spans="1:4" ht="12.75" thickBot="1">
      <c r="A133" s="5"/>
      <c r="B133" s="49"/>
      <c r="C133" s="3" t="s">
        <v>55</v>
      </c>
      <c r="D133" s="15">
        <v>53.8</v>
      </c>
    </row>
    <row r="134" spans="1:4" ht="24">
      <c r="A134" s="5"/>
      <c r="B134" s="50" t="s">
        <v>71</v>
      </c>
      <c r="C134" s="9" t="s">
        <v>20</v>
      </c>
      <c r="D134" s="51"/>
    </row>
    <row r="135" spans="1:4" ht="12.75" thickBot="1">
      <c r="A135" s="5"/>
      <c r="B135" s="49"/>
      <c r="C135" s="3" t="s">
        <v>47</v>
      </c>
      <c r="D135" s="15">
        <v>119.2</v>
      </c>
    </row>
    <row r="136" spans="1:4" ht="24">
      <c r="A136" s="5"/>
      <c r="B136" s="50" t="s">
        <v>72</v>
      </c>
      <c r="C136" s="9" t="s">
        <v>20</v>
      </c>
      <c r="D136" s="51"/>
    </row>
    <row r="137" spans="1:4" ht="12.75" thickBot="1">
      <c r="A137" s="5"/>
      <c r="B137" s="49"/>
      <c r="C137" s="3" t="s">
        <v>65</v>
      </c>
      <c r="D137" s="15">
        <v>10</v>
      </c>
    </row>
    <row r="138" spans="1:4" ht="12">
      <c r="A138" s="5"/>
      <c r="B138" s="48" t="s">
        <v>107</v>
      </c>
      <c r="C138" s="9" t="s">
        <v>20</v>
      </c>
      <c r="D138" s="51"/>
    </row>
    <row r="139" spans="1:4" ht="12">
      <c r="A139" s="5"/>
      <c r="B139" s="5" t="s">
        <v>108</v>
      </c>
      <c r="C139" s="4" t="s">
        <v>78</v>
      </c>
      <c r="D139" s="55">
        <v>75</v>
      </c>
    </row>
    <row r="140" spans="1:4" ht="12">
      <c r="A140" s="5"/>
      <c r="B140" s="5"/>
      <c r="C140" s="4"/>
      <c r="D140" s="55">
        <v>22</v>
      </c>
    </row>
    <row r="141" spans="1:4" ht="12.75" thickBot="1">
      <c r="A141" s="5"/>
      <c r="B141" s="49" t="s">
        <v>109</v>
      </c>
      <c r="C141" s="3"/>
      <c r="D141" s="15">
        <v>50</v>
      </c>
    </row>
    <row r="142" spans="1:4" ht="12">
      <c r="A142" s="5"/>
      <c r="B142" s="48" t="s">
        <v>110</v>
      </c>
      <c r="C142" s="56" t="s">
        <v>44</v>
      </c>
      <c r="D142" s="51"/>
    </row>
    <row r="143" spans="1:4" ht="12.75" thickBot="1">
      <c r="A143" s="5"/>
      <c r="B143" s="49"/>
      <c r="C143" s="3" t="s">
        <v>50</v>
      </c>
      <c r="D143" s="15">
        <v>200</v>
      </c>
    </row>
    <row r="144" spans="1:4" ht="36">
      <c r="A144" s="5"/>
      <c r="B144" s="50" t="s">
        <v>111</v>
      </c>
      <c r="C144" s="42" t="s">
        <v>62</v>
      </c>
      <c r="D144" s="51"/>
    </row>
    <row r="145" spans="1:4" ht="12.75" thickBot="1">
      <c r="A145" s="5"/>
      <c r="B145" s="49"/>
      <c r="C145" s="3" t="s">
        <v>127</v>
      </c>
      <c r="D145" s="15">
        <v>70</v>
      </c>
    </row>
    <row r="146" spans="1:4" ht="12">
      <c r="A146" s="5"/>
      <c r="B146" s="50" t="s">
        <v>160</v>
      </c>
      <c r="C146" s="9" t="s">
        <v>42</v>
      </c>
      <c r="D146" s="51"/>
    </row>
    <row r="147" spans="1:4" ht="12.75" thickBot="1">
      <c r="A147" s="5"/>
      <c r="B147" s="49"/>
      <c r="C147" s="3" t="s">
        <v>97</v>
      </c>
      <c r="D147" s="15">
        <v>50</v>
      </c>
    </row>
    <row r="148" spans="1:5" ht="12.75" thickBot="1">
      <c r="A148" s="13" t="s">
        <v>18</v>
      </c>
      <c r="B148" s="38"/>
      <c r="C148" s="3"/>
      <c r="D148" s="36">
        <f>SUM(D129:D147)</f>
        <v>700</v>
      </c>
      <c r="E148" s="19"/>
    </row>
    <row r="149" spans="1:4" ht="12">
      <c r="A149" s="17" t="s">
        <v>13</v>
      </c>
      <c r="B149" s="2"/>
      <c r="C149" s="9" t="s">
        <v>20</v>
      </c>
      <c r="D149" s="2"/>
    </row>
    <row r="150" spans="1:4" ht="12.75" thickBot="1">
      <c r="A150" s="5" t="s">
        <v>29</v>
      </c>
      <c r="B150" s="3" t="s">
        <v>141</v>
      </c>
      <c r="C150" s="28" t="s">
        <v>142</v>
      </c>
      <c r="D150" s="8">
        <v>400</v>
      </c>
    </row>
    <row r="151" spans="1:4" ht="36">
      <c r="A151" s="5"/>
      <c r="B151" s="50" t="s">
        <v>143</v>
      </c>
      <c r="C151" s="56" t="s">
        <v>44</v>
      </c>
      <c r="D151" s="51"/>
    </row>
    <row r="152" spans="1:4" ht="12.75" thickBot="1">
      <c r="A152" s="5"/>
      <c r="B152" s="49"/>
      <c r="C152" s="3" t="s">
        <v>50</v>
      </c>
      <c r="D152" s="15">
        <v>200</v>
      </c>
    </row>
    <row r="153" spans="1:4" ht="24">
      <c r="A153" s="5"/>
      <c r="B153" s="50" t="s">
        <v>144</v>
      </c>
      <c r="C153" s="56" t="s">
        <v>44</v>
      </c>
      <c r="D153" s="51"/>
    </row>
    <row r="154" spans="1:4" ht="12.75" thickBot="1">
      <c r="A154" s="5"/>
      <c r="B154" s="49"/>
      <c r="C154" s="3" t="s">
        <v>55</v>
      </c>
      <c r="D154" s="15">
        <v>100</v>
      </c>
    </row>
    <row r="155" spans="1:5" ht="12.75" thickBot="1">
      <c r="A155" s="13" t="s">
        <v>18</v>
      </c>
      <c r="B155" s="38"/>
      <c r="C155" s="3"/>
      <c r="D155" s="36">
        <f>SUM(D150:D154)</f>
        <v>700</v>
      </c>
      <c r="E155" s="19"/>
    </row>
    <row r="156" spans="1:4" ht="12">
      <c r="A156" s="17" t="s">
        <v>14</v>
      </c>
      <c r="B156" s="2" t="s">
        <v>131</v>
      </c>
      <c r="C156" s="9" t="s">
        <v>20</v>
      </c>
      <c r="D156" s="2"/>
    </row>
    <row r="157" spans="1:4" ht="12.75" thickBot="1">
      <c r="A157" s="5" t="s">
        <v>30</v>
      </c>
      <c r="B157" s="3" t="s">
        <v>132</v>
      </c>
      <c r="C157" s="28" t="s">
        <v>82</v>
      </c>
      <c r="D157" s="8">
        <f>700-112-90</f>
        <v>498</v>
      </c>
    </row>
    <row r="158" spans="1:4" ht="24">
      <c r="A158" s="5"/>
      <c r="B158" s="54" t="s">
        <v>58</v>
      </c>
      <c r="C158" s="9" t="s">
        <v>20</v>
      </c>
      <c r="D158" s="27"/>
    </row>
    <row r="159" spans="1:4" ht="12.75" thickBot="1">
      <c r="A159" s="5"/>
      <c r="B159" s="4"/>
      <c r="C159" s="28" t="s">
        <v>47</v>
      </c>
      <c r="D159" s="27">
        <v>90</v>
      </c>
    </row>
    <row r="160" spans="1:4" ht="24">
      <c r="A160" s="45"/>
      <c r="B160" s="39" t="s">
        <v>54</v>
      </c>
      <c r="C160" s="44" t="s">
        <v>44</v>
      </c>
      <c r="D160" s="2"/>
    </row>
    <row r="161" spans="1:4" ht="12.75" thickBot="1">
      <c r="A161" s="45"/>
      <c r="B161" s="3"/>
      <c r="C161" s="24" t="s">
        <v>55</v>
      </c>
      <c r="D161" s="8">
        <v>112</v>
      </c>
    </row>
    <row r="162" spans="1:5" ht="12.75" thickBot="1">
      <c r="A162" s="13" t="s">
        <v>18</v>
      </c>
      <c r="B162" s="11"/>
      <c r="C162" s="18"/>
      <c r="D162" s="12">
        <f>SUM(D156:D161)</f>
        <v>700</v>
      </c>
      <c r="E162" s="19"/>
    </row>
    <row r="163" spans="1:4" ht="12">
      <c r="A163" s="17" t="s">
        <v>37</v>
      </c>
      <c r="B163" s="2"/>
      <c r="C163" s="9" t="s">
        <v>20</v>
      </c>
      <c r="D163" s="2"/>
    </row>
    <row r="164" spans="1:4" ht="24.75" thickBot="1">
      <c r="A164" s="5" t="s">
        <v>31</v>
      </c>
      <c r="B164" s="40" t="s">
        <v>159</v>
      </c>
      <c r="C164" s="28" t="s">
        <v>82</v>
      </c>
      <c r="D164" s="8">
        <v>100</v>
      </c>
    </row>
    <row r="165" spans="1:4" ht="24">
      <c r="A165" s="5"/>
      <c r="B165" s="50" t="s">
        <v>89</v>
      </c>
      <c r="C165" s="44" t="s">
        <v>44</v>
      </c>
      <c r="D165" s="41"/>
    </row>
    <row r="166" spans="1:4" ht="12.75" thickBot="1">
      <c r="A166" s="5"/>
      <c r="B166" s="49"/>
      <c r="C166" s="24" t="s">
        <v>55</v>
      </c>
      <c r="D166" s="8">
        <v>250</v>
      </c>
    </row>
    <row r="167" spans="1:4" ht="24">
      <c r="A167" s="5"/>
      <c r="B167" s="50" t="s">
        <v>90</v>
      </c>
      <c r="C167" s="44" t="s">
        <v>44</v>
      </c>
      <c r="D167" s="41"/>
    </row>
    <row r="168" spans="1:4" ht="12.75" thickBot="1">
      <c r="A168" s="5"/>
      <c r="B168" s="49"/>
      <c r="C168" s="24" t="s">
        <v>50</v>
      </c>
      <c r="D168" s="8">
        <f>250+100</f>
        <v>350</v>
      </c>
    </row>
    <row r="169" spans="1:5" ht="12.75" thickBot="1">
      <c r="A169" s="11" t="s">
        <v>18</v>
      </c>
      <c r="B169" s="11"/>
      <c r="C169" s="18"/>
      <c r="D169" s="12">
        <f>SUM(D164:D168)</f>
        <v>700</v>
      </c>
      <c r="E169" s="19"/>
    </row>
    <row r="170" spans="1:4" ht="12">
      <c r="A170" s="17" t="s">
        <v>15</v>
      </c>
      <c r="B170" s="2" t="s">
        <v>130</v>
      </c>
      <c r="C170" s="67" t="s">
        <v>20</v>
      </c>
      <c r="D170" s="69"/>
    </row>
    <row r="171" spans="1:4" ht="12.75" thickBot="1">
      <c r="A171" s="5"/>
      <c r="B171" s="3" t="s">
        <v>133</v>
      </c>
      <c r="C171" s="28" t="s">
        <v>47</v>
      </c>
      <c r="D171" s="15">
        <v>300</v>
      </c>
    </row>
    <row r="172" spans="1:4" ht="12">
      <c r="A172" s="75" t="s">
        <v>129</v>
      </c>
      <c r="B172" s="72" t="s">
        <v>77</v>
      </c>
      <c r="C172" s="9" t="s">
        <v>20</v>
      </c>
      <c r="D172" s="7"/>
    </row>
    <row r="173" spans="1:4" ht="12.75" thickBot="1">
      <c r="A173" s="6"/>
      <c r="B173" s="73"/>
      <c r="C173" s="3" t="s">
        <v>78</v>
      </c>
      <c r="D173" s="15">
        <f>20+5</f>
        <v>25</v>
      </c>
    </row>
    <row r="174" spans="1:4" ht="24">
      <c r="A174" s="5"/>
      <c r="B174" s="39" t="s">
        <v>79</v>
      </c>
      <c r="C174" s="56" t="s">
        <v>44</v>
      </c>
      <c r="D174" s="7"/>
    </row>
    <row r="175" spans="1:4" ht="12.75" thickBot="1">
      <c r="A175" s="5"/>
      <c r="B175" s="3"/>
      <c r="C175" s="3" t="s">
        <v>50</v>
      </c>
      <c r="D175" s="15">
        <v>65</v>
      </c>
    </row>
    <row r="176" spans="1:4" ht="12">
      <c r="A176" s="5"/>
      <c r="B176" s="2" t="s">
        <v>80</v>
      </c>
      <c r="C176" s="56" t="s">
        <v>44</v>
      </c>
      <c r="D176" s="51"/>
    </row>
    <row r="177" spans="1:4" ht="12.75" thickBot="1">
      <c r="A177" s="5"/>
      <c r="B177" s="3"/>
      <c r="C177" s="3" t="s">
        <v>50</v>
      </c>
      <c r="D177" s="15">
        <v>40</v>
      </c>
    </row>
    <row r="178" spans="1:4" ht="24">
      <c r="A178" s="5"/>
      <c r="B178" s="39" t="s">
        <v>81</v>
      </c>
      <c r="C178" s="10" t="s">
        <v>20</v>
      </c>
      <c r="D178" s="51"/>
    </row>
    <row r="179" spans="1:4" ht="12.75" thickBot="1">
      <c r="A179" s="5"/>
      <c r="B179" s="3"/>
      <c r="C179" s="3" t="s">
        <v>82</v>
      </c>
      <c r="D179" s="15">
        <v>50</v>
      </c>
    </row>
    <row r="180" spans="1:4" ht="36">
      <c r="A180" s="5"/>
      <c r="B180" s="39" t="s">
        <v>83</v>
      </c>
      <c r="C180" s="56" t="s">
        <v>44</v>
      </c>
      <c r="D180" s="51"/>
    </row>
    <row r="181" spans="1:4" ht="12.75" thickBot="1">
      <c r="A181" s="5"/>
      <c r="B181" s="3"/>
      <c r="C181" s="3" t="s">
        <v>84</v>
      </c>
      <c r="D181" s="15">
        <v>75</v>
      </c>
    </row>
    <row r="182" spans="1:4" ht="12">
      <c r="A182" s="5"/>
      <c r="B182" s="2" t="s">
        <v>38</v>
      </c>
      <c r="C182" s="10" t="s">
        <v>20</v>
      </c>
      <c r="D182" s="7"/>
    </row>
    <row r="183" spans="1:4" ht="12.75" thickBot="1">
      <c r="A183" s="5"/>
      <c r="B183" s="68" t="s">
        <v>39</v>
      </c>
      <c r="C183" s="4" t="s">
        <v>47</v>
      </c>
      <c r="D183" s="55">
        <f>150-5</f>
        <v>145</v>
      </c>
    </row>
    <row r="184" spans="1:4" ht="12.75" thickBot="1">
      <c r="A184" s="11" t="s">
        <v>19</v>
      </c>
      <c r="B184" s="13"/>
      <c r="C184" s="11"/>
      <c r="D184" s="12">
        <f>SUM(D171:D183)</f>
        <v>700</v>
      </c>
    </row>
    <row r="185" spans="1:4" ht="60">
      <c r="A185" s="17" t="s">
        <v>16</v>
      </c>
      <c r="B185" s="2" t="s">
        <v>145</v>
      </c>
      <c r="C185" s="42" t="s">
        <v>73</v>
      </c>
      <c r="D185" s="2"/>
    </row>
    <row r="186" spans="1:4" ht="12.75" thickBot="1">
      <c r="A186" s="5" t="s">
        <v>33</v>
      </c>
      <c r="B186" s="3"/>
      <c r="C186" s="3" t="s">
        <v>146</v>
      </c>
      <c r="D186" s="8">
        <f>399-399+101.4</f>
        <v>101.4</v>
      </c>
    </row>
    <row r="187" spans="1:4" ht="60">
      <c r="A187" s="5"/>
      <c r="B187" s="2" t="s">
        <v>147</v>
      </c>
      <c r="C187" s="42" t="s">
        <v>73</v>
      </c>
      <c r="D187" s="41"/>
    </row>
    <row r="188" spans="1:4" ht="12.75" thickBot="1">
      <c r="A188" s="5"/>
      <c r="B188" s="3"/>
      <c r="C188" s="3" t="s">
        <v>47</v>
      </c>
      <c r="D188" s="8">
        <v>50</v>
      </c>
    </row>
    <row r="189" spans="1:4" ht="60">
      <c r="A189" s="5"/>
      <c r="B189" s="2"/>
      <c r="C189" s="42" t="s">
        <v>73</v>
      </c>
      <c r="D189" s="41"/>
    </row>
    <row r="190" spans="1:4" ht="12.75" thickBot="1">
      <c r="A190" s="5"/>
      <c r="B190" s="3" t="s">
        <v>148</v>
      </c>
      <c r="C190" s="3" t="s">
        <v>50</v>
      </c>
      <c r="D190" s="8">
        <v>23</v>
      </c>
    </row>
    <row r="191" spans="1:4" ht="60">
      <c r="A191" s="5"/>
      <c r="B191" s="2" t="s">
        <v>150</v>
      </c>
      <c r="C191" s="42" t="s">
        <v>73</v>
      </c>
      <c r="D191" s="41"/>
    </row>
    <row r="192" spans="1:4" ht="12.75" thickBot="1">
      <c r="A192" s="5"/>
      <c r="B192" s="3"/>
      <c r="C192" s="3" t="s">
        <v>149</v>
      </c>
      <c r="D192" s="8">
        <v>67</v>
      </c>
    </row>
    <row r="193" spans="1:4" ht="60">
      <c r="A193" s="5"/>
      <c r="B193" s="2" t="s">
        <v>151</v>
      </c>
      <c r="C193" s="42" t="s">
        <v>73</v>
      </c>
      <c r="D193" s="41"/>
    </row>
    <row r="194" spans="1:4" ht="12.75" thickBot="1">
      <c r="A194" s="5"/>
      <c r="B194" s="3"/>
      <c r="C194" s="3" t="s">
        <v>76</v>
      </c>
      <c r="D194" s="8">
        <v>50</v>
      </c>
    </row>
    <row r="195" spans="1:4" ht="60">
      <c r="A195" s="5"/>
      <c r="B195" s="2" t="s">
        <v>74</v>
      </c>
      <c r="C195" s="42" t="s">
        <v>73</v>
      </c>
      <c r="D195" s="41"/>
    </row>
    <row r="196" spans="1:4" ht="12.75" thickBot="1">
      <c r="A196" s="5"/>
      <c r="B196" s="3"/>
      <c r="C196" s="3" t="s">
        <v>65</v>
      </c>
      <c r="D196" s="8">
        <v>50</v>
      </c>
    </row>
    <row r="197" spans="1:4" ht="60">
      <c r="A197" s="5"/>
      <c r="B197" s="39" t="s">
        <v>152</v>
      </c>
      <c r="C197" s="42" t="s">
        <v>73</v>
      </c>
      <c r="D197" s="41"/>
    </row>
    <row r="198" spans="1:4" ht="12.75" thickBot="1">
      <c r="A198" s="5"/>
      <c r="B198" s="40"/>
      <c r="C198" s="3" t="s">
        <v>51</v>
      </c>
      <c r="D198" s="8">
        <v>10</v>
      </c>
    </row>
    <row r="199" spans="1:4" ht="60">
      <c r="A199" s="5"/>
      <c r="B199" s="39" t="s">
        <v>153</v>
      </c>
      <c r="C199" s="42" t="s">
        <v>73</v>
      </c>
      <c r="D199" s="41"/>
    </row>
    <row r="200" spans="1:4" ht="12.75" thickBot="1">
      <c r="A200" s="5"/>
      <c r="B200" s="40"/>
      <c r="C200" s="3" t="s">
        <v>154</v>
      </c>
      <c r="D200" s="8">
        <v>56</v>
      </c>
    </row>
    <row r="201" spans="1:4" ht="60">
      <c r="A201" s="5"/>
      <c r="B201" s="54" t="s">
        <v>155</v>
      </c>
      <c r="C201" s="42" t="s">
        <v>73</v>
      </c>
      <c r="D201" s="27"/>
    </row>
    <row r="202" spans="1:4" ht="12.75" thickBot="1">
      <c r="A202" s="5"/>
      <c r="B202" s="54"/>
      <c r="C202" s="3" t="s">
        <v>47</v>
      </c>
      <c r="D202" s="27">
        <v>15</v>
      </c>
    </row>
    <row r="203" spans="1:4" ht="60">
      <c r="A203" s="5"/>
      <c r="B203" s="2" t="s">
        <v>75</v>
      </c>
      <c r="C203" s="42" t="s">
        <v>73</v>
      </c>
      <c r="D203" s="41"/>
    </row>
    <row r="204" spans="1:4" ht="12.75" thickBot="1">
      <c r="A204" s="5"/>
      <c r="B204" s="3"/>
      <c r="C204" s="3" t="s">
        <v>67</v>
      </c>
      <c r="D204" s="8">
        <v>40</v>
      </c>
    </row>
    <row r="205" spans="1:4" ht="60">
      <c r="A205" s="5"/>
      <c r="B205" s="2" t="s">
        <v>128</v>
      </c>
      <c r="C205" s="42" t="s">
        <v>73</v>
      </c>
      <c r="D205" s="55"/>
    </row>
    <row r="206" spans="1:4" ht="12.75" thickBot="1">
      <c r="A206" s="5"/>
      <c r="B206" s="4"/>
      <c r="C206" s="4" t="s">
        <v>76</v>
      </c>
      <c r="D206" s="55">
        <v>100</v>
      </c>
    </row>
    <row r="207" spans="1:4" ht="60">
      <c r="A207" s="5"/>
      <c r="B207" s="48" t="s">
        <v>123</v>
      </c>
      <c r="C207" s="42" t="s">
        <v>73</v>
      </c>
      <c r="D207" s="51"/>
    </row>
    <row r="208" spans="1:4" ht="12.75" thickBot="1">
      <c r="A208" s="5"/>
      <c r="B208" s="5"/>
      <c r="C208" s="4" t="s">
        <v>50</v>
      </c>
      <c r="D208" s="55">
        <v>23</v>
      </c>
    </row>
    <row r="209" spans="1:4" ht="60">
      <c r="A209" s="5"/>
      <c r="B209" s="50" t="s">
        <v>124</v>
      </c>
      <c r="C209" s="42" t="s">
        <v>73</v>
      </c>
      <c r="D209" s="51"/>
    </row>
    <row r="210" spans="1:4" ht="12.75" thickBot="1">
      <c r="A210" s="5"/>
      <c r="B210" s="49"/>
      <c r="C210" s="3" t="s">
        <v>47</v>
      </c>
      <c r="D210" s="15">
        <v>45</v>
      </c>
    </row>
    <row r="211" spans="1:4" ht="60">
      <c r="A211" s="5"/>
      <c r="B211" s="50" t="s">
        <v>125</v>
      </c>
      <c r="C211" s="42" t="s">
        <v>73</v>
      </c>
      <c r="D211" s="51"/>
    </row>
    <row r="212" spans="1:4" ht="12.75" thickBot="1">
      <c r="A212" s="5"/>
      <c r="B212" s="52"/>
      <c r="C212" s="3" t="s">
        <v>47</v>
      </c>
      <c r="D212" s="15">
        <v>20</v>
      </c>
    </row>
    <row r="213" spans="1:4" ht="60">
      <c r="A213" s="5"/>
      <c r="B213" s="39" t="s">
        <v>156</v>
      </c>
      <c r="C213" s="42" t="s">
        <v>73</v>
      </c>
      <c r="D213" s="51"/>
    </row>
    <row r="214" spans="1:4" ht="12">
      <c r="A214" s="5"/>
      <c r="B214" s="54"/>
      <c r="C214" s="4" t="s">
        <v>47</v>
      </c>
      <c r="D214" s="55">
        <v>7.2</v>
      </c>
    </row>
    <row r="215" spans="1:4" ht="12.75" thickBot="1">
      <c r="A215" s="5"/>
      <c r="B215" s="40" t="s">
        <v>157</v>
      </c>
      <c r="C215" s="3"/>
      <c r="D215" s="15">
        <v>7.2</v>
      </c>
    </row>
    <row r="216" spans="1:4" ht="60">
      <c r="A216" s="5"/>
      <c r="B216" s="53" t="s">
        <v>158</v>
      </c>
      <c r="C216" s="65" t="s">
        <v>73</v>
      </c>
      <c r="D216" s="55"/>
    </row>
    <row r="217" spans="1:4" ht="12.75" thickBot="1">
      <c r="A217" s="5"/>
      <c r="B217" s="53"/>
      <c r="C217" s="4" t="s">
        <v>47</v>
      </c>
      <c r="D217" s="55">
        <v>12.2</v>
      </c>
    </row>
    <row r="218" spans="1:4" ht="60">
      <c r="A218" s="5"/>
      <c r="B218" s="50" t="s">
        <v>126</v>
      </c>
      <c r="C218" s="42" t="s">
        <v>73</v>
      </c>
      <c r="D218" s="51"/>
    </row>
    <row r="219" spans="1:4" ht="12.75" thickBot="1">
      <c r="A219" s="5"/>
      <c r="B219" s="52"/>
      <c r="C219" s="3" t="s">
        <v>50</v>
      </c>
      <c r="D219" s="15">
        <v>23</v>
      </c>
    </row>
    <row r="220" spans="1:4" s="6" customFormat="1" ht="12.75" thickBot="1">
      <c r="A220" s="30" t="s">
        <v>18</v>
      </c>
      <c r="B220" s="31"/>
      <c r="C220" s="32"/>
      <c r="D220" s="33">
        <f>SUM(D186:D219)</f>
        <v>700.0000000000001</v>
      </c>
    </row>
    <row r="221" spans="1:4" s="6" customFormat="1" ht="12.75" thickBot="1">
      <c r="A221" s="29" t="s">
        <v>40</v>
      </c>
      <c r="B221" s="34"/>
      <c r="C221" s="34"/>
      <c r="D221" s="35">
        <f>D220+D184+D169+D162+D155+D148+D127+D110+D93+D70+D55+D34</f>
        <v>8399.955</v>
      </c>
    </row>
    <row r="222" s="6" customFormat="1" ht="12"/>
    <row r="223" s="6" customFormat="1" ht="12"/>
    <row r="224" s="6" customFormat="1" ht="12"/>
    <row r="225" s="6" customFormat="1" ht="12"/>
    <row r="226" spans="1:4" s="6" customFormat="1" ht="12" customHeight="1">
      <c r="A226" s="16"/>
      <c r="C226" s="16"/>
      <c r="D226" s="25"/>
    </row>
    <row r="227" spans="1:4" s="6" customFormat="1" ht="15" customHeight="1">
      <c r="A227" s="22"/>
      <c r="D227" s="25"/>
    </row>
    <row r="228" s="6" customFormat="1" ht="12">
      <c r="C228" s="26"/>
    </row>
    <row r="229" s="6" customFormat="1" ht="12"/>
    <row r="230" spans="3:4" s="6" customFormat="1" ht="12">
      <c r="C230" s="16"/>
      <c r="D230" s="25"/>
    </row>
    <row r="231" spans="3:4" s="6" customFormat="1" ht="12">
      <c r="C231" s="16"/>
      <c r="D231" s="25"/>
    </row>
    <row r="232" spans="3:4" s="6" customFormat="1" ht="12">
      <c r="C232" s="16"/>
      <c r="D232" s="25"/>
    </row>
    <row r="233" s="6" customFormat="1" ht="12">
      <c r="D233" s="25"/>
    </row>
    <row r="234" s="6" customFormat="1" ht="12"/>
    <row r="235" s="6" customFormat="1" ht="12"/>
    <row r="236" s="6" customFormat="1" ht="12"/>
    <row r="237" s="6" customFormat="1" ht="12"/>
    <row r="238" s="6" customFormat="1" ht="12"/>
  </sheetData>
  <mergeCells count="8">
    <mergeCell ref="C4:D4"/>
    <mergeCell ref="C5:D5"/>
    <mergeCell ref="C6:D6"/>
    <mergeCell ref="A12:D12"/>
    <mergeCell ref="A8:D8"/>
    <mergeCell ref="A9:D9"/>
    <mergeCell ref="A10:D10"/>
    <mergeCell ref="A11:D11"/>
  </mergeCells>
  <printOptions horizontalCentered="1"/>
  <pageMargins left="0.5118110236220472" right="0.4330708661417323" top="0.5118110236220472" bottom="0.4724409448818898" header="0.5118110236220472" footer="0.5118110236220472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2008-10-20T07:57:06Z</cp:lastPrinted>
  <dcterms:created xsi:type="dcterms:W3CDTF">2004-05-19T07:30:41Z</dcterms:created>
  <dcterms:modified xsi:type="dcterms:W3CDTF">2008-10-24T10:13:20Z</dcterms:modified>
  <cp:category/>
  <cp:version/>
  <cp:contentType/>
  <cp:contentStatus/>
</cp:coreProperties>
</file>