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2" sheetId="1" r:id="rId1"/>
    <sheet name="Прилож №3" sheetId="2" r:id="rId2"/>
    <sheet name="Прилож № 4" sheetId="3" r:id="rId3"/>
    <sheet name="Прилож №5" sheetId="4" r:id="rId4"/>
  </sheets>
  <definedNames>
    <definedName name="_xlnm.Print_Area" localSheetId="1">'Прилож №3'!$A:$IV</definedName>
  </definedNames>
  <calcPr fullCalcOnLoad="1"/>
</workbook>
</file>

<file path=xl/sharedStrings.xml><?xml version="1.0" encoding="utf-8"?>
<sst xmlns="http://schemas.openxmlformats.org/spreadsheetml/2006/main" count="634" uniqueCount="182">
  <si>
    <t>Наименование</t>
  </si>
  <si>
    <t>027</t>
  </si>
  <si>
    <t>029</t>
  </si>
  <si>
    <t>Коммунальное хозяйство</t>
  </si>
  <si>
    <t>Образование</t>
  </si>
  <si>
    <t>Дошкольное образование</t>
  </si>
  <si>
    <t>Детские дошкольные учреждения</t>
  </si>
  <si>
    <t>260</t>
  </si>
  <si>
    <t>262</t>
  </si>
  <si>
    <t>264</t>
  </si>
  <si>
    <t>272</t>
  </si>
  <si>
    <t>412</t>
  </si>
  <si>
    <t xml:space="preserve">Здравоохранение </t>
  </si>
  <si>
    <t>327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</si>
  <si>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</si>
  <si>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</si>
  <si>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</si>
  <si>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</si>
  <si>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</si>
  <si>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</si>
  <si>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</si>
  <si>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</si>
  <si>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</si>
  <si>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</si>
  <si>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</si>
  <si>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 xml:space="preserve">Национальная безопасность и правоохранительная </t>
  </si>
  <si>
    <t>деятельность</t>
  </si>
  <si>
    <t>0300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</si>
  <si>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</si>
  <si>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</si>
  <si>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</si>
  <si>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</si>
  <si>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</si>
  <si>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</si>
  <si>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</si>
  <si>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</si>
  <si>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</si>
  <si>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</si>
  <si>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</si>
  <si>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Молодежная политика и оздоровление детей</t>
  </si>
  <si>
    <t>0707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</si>
  <si>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</si>
  <si>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</si>
  <si>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</si>
  <si>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</si>
  <si>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</si>
  <si>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</si>
  <si>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</si>
  <si>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</si>
  <si>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Театры, цирки, концертные и другие организации</t>
  </si>
  <si>
    <t>исполнительских искусств</t>
  </si>
  <si>
    <t>443 00 00</t>
  </si>
  <si>
    <t>450 00 00</t>
  </si>
  <si>
    <t>Учебно-методические кабинеты,центральные бухгалтерии,</t>
  </si>
  <si>
    <t xml:space="preserve"> группы хозяйственного обслуживания, учебные фильмотеки</t>
  </si>
  <si>
    <t>452 00 00</t>
  </si>
  <si>
    <t>Другие вопросы в области культуры, кинематографии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</si>
  <si>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</si>
  <si>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</si>
  <si>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</si>
  <si>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</si>
  <si>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</si>
  <si>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</si>
  <si>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физической культуры, туризма</t>
  </si>
  <si>
    <t>Спорт и физическая культура</t>
  </si>
  <si>
    <t>0902</t>
  </si>
  <si>
    <t>мероприятия</t>
  </si>
  <si>
    <t>512 00 00</t>
  </si>
  <si>
    <t>000 00 00</t>
  </si>
  <si>
    <t>0000</t>
  </si>
  <si>
    <t>000</t>
  </si>
  <si>
    <t>Центральный аппарат</t>
  </si>
  <si>
    <t>005</t>
  </si>
  <si>
    <t>197</t>
  </si>
  <si>
    <t>Поддержка коммунального хозяйства</t>
  </si>
  <si>
    <t>поселений</t>
  </si>
  <si>
    <t>КОД</t>
  </si>
  <si>
    <t>Раздел</t>
  </si>
  <si>
    <t>статья</t>
  </si>
  <si>
    <t>Вид</t>
  </si>
  <si>
    <t>Всего</t>
  </si>
  <si>
    <t>Целев.</t>
  </si>
  <si>
    <t>Под-</t>
  </si>
  <si>
    <t>раздел</t>
  </si>
  <si>
    <t>Мероприятия по благоустройству городских и</t>
  </si>
  <si>
    <t>сельских поселений</t>
  </si>
  <si>
    <t>003</t>
  </si>
  <si>
    <t>Управление культуры</t>
  </si>
  <si>
    <t>004</t>
  </si>
  <si>
    <t>Жилищное хозяйство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</si>
  <si>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</si>
  <si>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</si>
  <si>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</si>
  <si>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Спорт  и физическая культура</t>
  </si>
  <si>
    <t>Физкультурно-оздоровительная работа и спортивные</t>
  </si>
  <si>
    <t xml:space="preserve">Мероприятия в области здравоохранения, спорта и 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</si>
  <si>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</si>
  <si>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</si>
  <si>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</si>
  <si>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</si>
  <si>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</si>
  <si>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</si>
  <si>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</si>
  <si>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</si>
  <si>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</si>
  <si>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</si>
  <si>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</si>
  <si>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</si>
  <si>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</si>
  <si>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</si>
  <si>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</si>
  <si>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</si>
  <si>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</si>
  <si>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</si>
  <si>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</si>
  <si>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>ФОТ</t>
  </si>
  <si>
    <t xml:space="preserve">                                 Итого</t>
  </si>
  <si>
    <t>351 00 00</t>
  </si>
  <si>
    <t xml:space="preserve">Другие вопросы в области национальной безопасности и </t>
  </si>
  <si>
    <t>правоохранительной деятельности</t>
  </si>
  <si>
    <t>0313</t>
  </si>
  <si>
    <t>Другие вопросы в области национальной безопасности и</t>
  </si>
  <si>
    <t>ООО "Управляющая компания</t>
  </si>
  <si>
    <t xml:space="preserve">                 " ЖилКомСервис"</t>
  </si>
  <si>
    <t>Управление администрации города по работе в</t>
  </si>
  <si>
    <t>микрорайонах Шереметьевский,Хлебниково,Павельцево</t>
  </si>
  <si>
    <t>Управление Администрацииг.Долгопрудный</t>
  </si>
  <si>
    <t>по работе с населением в микрорайонах</t>
  </si>
  <si>
    <t>Шереметьевский,Хлебниково,Павельцево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</si>
  <si>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</si>
  <si>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</si>
  <si>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</si>
  <si>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 xml:space="preserve">Комитет по физической культуре, спорту,туризму </t>
  </si>
  <si>
    <t>Реализация государственных функций, связанных  с обеспе-</t>
  </si>
  <si>
    <t>чением национальной безопасности и правоохранительной</t>
  </si>
  <si>
    <t>деятельности</t>
  </si>
  <si>
    <t>247 00 00</t>
  </si>
  <si>
    <t>216</t>
  </si>
  <si>
    <t>Субсидии</t>
  </si>
  <si>
    <t>410</t>
  </si>
  <si>
    <t>Мероприятия в области жилищного хозяйства по</t>
  </si>
  <si>
    <t>Руководство и управление в сфере установленных функций</t>
  </si>
  <si>
    <t>межшкольные учебно-производственные комбинаты ,</t>
  </si>
  <si>
    <t>логопедические пункты</t>
  </si>
  <si>
    <t>Учебно-методические кабинеты,централизованные  бухгалтерии,</t>
  </si>
  <si>
    <t>Поддержка  коммунального хозяйства</t>
  </si>
  <si>
    <t>006</t>
  </si>
  <si>
    <t>009</t>
  </si>
  <si>
    <t>Мероприятия в области  жилищного хозяйства по строи-</t>
  </si>
  <si>
    <t>тельству, реконструкции и приобретению жилых домов</t>
  </si>
  <si>
    <t>Реализация государственных функций, связанных с обеспе-</t>
  </si>
  <si>
    <t xml:space="preserve">                Текущие и капитальные расходы  бюджета  города на 2006 год                                 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</si>
  <si>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</si>
  <si>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</si>
  <si>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 xml:space="preserve">                                    Ведомственная структура расходов  бюджета города на 2006 г.</t>
  </si>
  <si>
    <t>местного самоуправления, управлений и комитетов</t>
  </si>
  <si>
    <t>Приложение № 5</t>
  </si>
  <si>
    <t>в том числе</t>
  </si>
  <si>
    <t>за счет субвенции</t>
  </si>
  <si>
    <t>за счет субв.</t>
  </si>
  <si>
    <t>Организационно-воспитательная работа с молодежью</t>
  </si>
  <si>
    <t>431 00 00</t>
  </si>
  <si>
    <t>Меропрития в области коммунального хозяйства по развитию , реконструкции и замене инженерных сетей</t>
  </si>
  <si>
    <t>МУП "Архитектура "</t>
  </si>
  <si>
    <t>011</t>
  </si>
  <si>
    <t xml:space="preserve">Физкультурно-оздоровительная работа и спортивные </t>
  </si>
  <si>
    <t>Мероприятия в области здравоохранения, спорта и</t>
  </si>
  <si>
    <t>455</t>
  </si>
  <si>
    <t>Приложение № 2</t>
  </si>
  <si>
    <t>к решению Совета депутатов</t>
  </si>
  <si>
    <t>к НРСД от 26.12.2005г № 80-нр)</t>
  </si>
  <si>
    <t>(Приложение №2</t>
  </si>
  <si>
    <t>Приложение № 3</t>
  </si>
  <si>
    <t>(Приложение №3</t>
  </si>
  <si>
    <t>Приложение № 4</t>
  </si>
  <si>
    <t>(Приложение №4</t>
  </si>
  <si>
    <t>(Приложение №5</t>
  </si>
  <si>
    <t xml:space="preserve">Распределение ассигнований на 2006 год на содержание органов </t>
  </si>
  <si>
    <t>бюджетов Российской Федерации</t>
  </si>
  <si>
    <t xml:space="preserve">Расходы  бюджета  города на 2006 год по разделам, подразделам, целевым статьям  и видам расходов функциональной классификации расходов </t>
  </si>
  <si>
    <t xml:space="preserve"> от 21.12.2006г. №107-нр</t>
  </si>
  <si>
    <t xml:space="preserve"> от 21.12.2006г.№107-нр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</si>
</sst>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49" fontId="0" fillId="0" borderId="13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34" xfId="0" applyFont="1" applyBorder="1" applyAlignment="1">
      <alignment/>
    </xf>
    <xf numFmtId="49" fontId="1" fillId="0" borderId="34" xfId="0" applyNumberFormat="1" applyFont="1" applyBorder="1" applyAlignment="1">
      <alignment/>
    </xf>
    <xf numFmtId="0" fontId="0" fillId="0" borderId="27" xfId="0" applyBorder="1" applyAlignment="1">
      <alignment/>
    </xf>
    <xf numFmtId="49" fontId="1" fillId="0" borderId="24" xfId="0" applyNumberFormat="1" applyFont="1" applyBorder="1" applyAlignment="1">
      <alignment/>
    </xf>
    <xf numFmtId="0" fontId="4" fillId="0" borderId="34" xfId="0" applyFont="1" applyBorder="1" applyAlignment="1">
      <alignment/>
    </xf>
    <xf numFmtId="49" fontId="2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0" fontId="2" fillId="0" borderId="34" xfId="0" applyFont="1" applyBorder="1" applyAlignment="1">
      <alignment/>
    </xf>
    <xf numFmtId="49" fontId="2" fillId="0" borderId="30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0" fontId="6" fillId="0" borderId="39" xfId="0" applyFont="1" applyBorder="1" applyAlignment="1">
      <alignment/>
    </xf>
    <xf numFmtId="49" fontId="3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1" fillId="0" borderId="0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2" xfId="0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5" xfId="0" applyNumberFormat="1" applyBorder="1" applyAlignment="1">
      <alignment/>
    </xf>
    <xf numFmtId="49" fontId="6" fillId="0" borderId="4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0" fontId="1" fillId="0" borderId="54" xfId="0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49" fontId="2" fillId="0" borderId="56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1" fillId="0" borderId="57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7" fillId="0" borderId="34" xfId="0" applyNumberFormat="1" applyFont="1" applyBorder="1" applyAlignment="1">
      <alignment/>
    </xf>
    <xf numFmtId="164" fontId="7" fillId="0" borderId="41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0" fontId="1" fillId="0" borderId="58" xfId="0" applyNumberFormat="1" applyFont="1" applyBorder="1" applyAlignment="1">
      <alignment/>
    </xf>
    <xf numFmtId="0" fontId="1" fillId="0" borderId="59" xfId="0" applyNumberFormat="1" applyFont="1" applyBorder="1" applyAlignment="1">
      <alignment/>
    </xf>
    <xf numFmtId="0" fontId="1" fillId="0" borderId="60" xfId="0" applyNumberFormat="1" applyFont="1" applyBorder="1" applyAlignment="1">
      <alignment/>
    </xf>
    <xf numFmtId="0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33" xfId="0" applyNumberFormat="1" applyBorder="1" applyAlignment="1">
      <alignment/>
    </xf>
    <xf numFmtId="164" fontId="0" fillId="0" borderId="62" xfId="0" applyNumberFormat="1" applyBorder="1" applyAlignment="1">
      <alignment/>
    </xf>
    <xf numFmtId="164" fontId="5" fillId="0" borderId="63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7" fillId="0" borderId="37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49" fontId="1" fillId="0" borderId="57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58" xfId="0" applyNumberFormat="1" applyFont="1" applyBorder="1" applyAlignment="1">
      <alignment/>
    </xf>
    <xf numFmtId="49" fontId="3" fillId="0" borderId="60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164" fontId="3" fillId="0" borderId="4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1" fillId="0" borderId="31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7" fillId="0" borderId="14" xfId="0" applyNumberFormat="1" applyFont="1" applyFill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6" xfId="0" applyFont="1" applyBorder="1" applyAlignment="1">
      <alignment/>
    </xf>
    <xf numFmtId="49" fontId="0" fillId="0" borderId="66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54" xfId="0" applyNumberFormat="1" applyFont="1" applyFill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54" xfId="0" applyNumberFormat="1" applyFont="1" applyFill="1" applyBorder="1" applyAlignment="1">
      <alignment/>
    </xf>
    <xf numFmtId="0" fontId="1" fillId="0" borderId="68" xfId="0" applyNumberFormat="1" applyFont="1" applyBorder="1" applyAlignment="1">
      <alignment/>
    </xf>
    <xf numFmtId="0" fontId="1" fillId="0" borderId="69" xfId="0" applyNumberFormat="1" applyFont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3" fillId="0" borderId="71" xfId="0" applyFont="1" applyBorder="1" applyAlignment="1">
      <alignment/>
    </xf>
    <xf numFmtId="0" fontId="2" fillId="0" borderId="27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2" fillId="0" borderId="70" xfId="0" applyNumberFormat="1" applyFont="1" applyBorder="1" applyAlignment="1">
      <alignment/>
    </xf>
    <xf numFmtId="49" fontId="3" fillId="0" borderId="66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164" fontId="7" fillId="0" borderId="71" xfId="0" applyNumberFormat="1" applyFont="1" applyBorder="1" applyAlignment="1">
      <alignment/>
    </xf>
    <xf numFmtId="49" fontId="1" fillId="0" borderId="55" xfId="0" applyNumberFormat="1" applyFont="1" applyBorder="1" applyAlignment="1">
      <alignment/>
    </xf>
    <xf numFmtId="164" fontId="5" fillId="0" borderId="68" xfId="0" applyNumberFormat="1" applyFont="1" applyBorder="1" applyAlignment="1">
      <alignment/>
    </xf>
    <xf numFmtId="49" fontId="1" fillId="0" borderId="72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1" fillId="0" borderId="69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left"/>
    </xf>
    <xf numFmtId="0" fontId="0" fillId="0" borderId="43" xfId="0" applyBorder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49" fontId="1" fillId="0" borderId="47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69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71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21" xfId="0" applyNumberFormat="1" applyFont="1" applyBorder="1" applyAlignment="1">
      <alignment/>
    </xf>
    <xf numFmtId="164" fontId="1" fillId="0" borderId="68" xfId="0" applyNumberFormat="1" applyFont="1" applyBorder="1" applyAlignment="1">
      <alignment/>
    </xf>
    <xf numFmtId="0" fontId="1" fillId="0" borderId="72" xfId="0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1" xfId="0" applyFont="1" applyBorder="1" applyAlignment="1">
      <alignment/>
    </xf>
    <xf numFmtId="164" fontId="2" fillId="0" borderId="71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49" fontId="3" fillId="0" borderId="72" xfId="0" applyNumberFormat="1" applyFont="1" applyBorder="1" applyAlignment="1">
      <alignment/>
    </xf>
    <xf numFmtId="49" fontId="2" fillId="0" borderId="5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68" xfId="0" applyFont="1" applyBorder="1" applyAlignment="1">
      <alignment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9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9" xfId="0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1" fillId="0" borderId="72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">
      <selection activeCell="H3" sqref="H3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4.8984375" style="1" customWidth="1"/>
    <col min="4" max="4" width="7.59765625" style="87" customWidth="1"/>
    <col min="5" max="5" width="7.69921875" style="1" customWidth="1"/>
    <col min="6" max="6" width="0.1015625" style="1" hidden="1" customWidth="1"/>
    <col min="7" max="7" width="6.5" style="0" customWidth="1"/>
    <col min="8" max="9" width="7.69921875" style="0" customWidth="1"/>
    <col min="10" max="10" width="8" style="0" customWidth="1"/>
  </cols>
  <sheetData>
    <row r="1" spans="5:10" ht="15.75">
      <c r="E1" s="218"/>
      <c r="F1" s="218"/>
      <c r="G1" s="219"/>
      <c r="H1" s="218" t="s">
        <v>168</v>
      </c>
      <c r="I1" s="87"/>
      <c r="J1" s="212"/>
    </row>
    <row r="2" spans="5:10" ht="15.75">
      <c r="E2" s="218"/>
      <c r="F2" s="218"/>
      <c r="G2" s="219"/>
      <c r="H2" s="218" t="s">
        <v>169</v>
      </c>
      <c r="I2" s="87"/>
      <c r="J2" s="212"/>
    </row>
    <row r="3" spans="5:10" ht="15.75">
      <c r="E3" s="218"/>
      <c r="F3" s="218"/>
      <c r="G3" s="219"/>
      <c r="H3" s="218" t="s">
        <v>180</v>
      </c>
      <c r="I3" s="87"/>
      <c r="J3" s="212"/>
    </row>
    <row r="4" spans="5:10" ht="15.75">
      <c r="E4" s="218"/>
      <c r="F4" s="218"/>
      <c r="G4" s="219"/>
      <c r="H4" s="218" t="s">
        <v>171</v>
      </c>
      <c r="I4" s="87"/>
      <c r="J4" s="212"/>
    </row>
    <row r="5" spans="5:8" ht="15.75">
      <c r="E5" s="219"/>
      <c r="F5" s="219"/>
      <c r="G5" s="219"/>
      <c r="H5" s="218" t="s">
        <v>170</v>
      </c>
    </row>
    <row r="6" spans="7:8" ht="15.75">
      <c r="G6" s="1"/>
      <c r="H6" s="213"/>
    </row>
    <row r="7" spans="1:8" ht="18" customHeight="1">
      <c r="A7" s="272" t="s">
        <v>151</v>
      </c>
      <c r="B7" s="272"/>
      <c r="C7" s="272"/>
      <c r="D7" s="272"/>
      <c r="E7" s="272"/>
      <c r="F7" s="272"/>
      <c r="G7" s="272"/>
      <c r="H7" s="272"/>
    </row>
    <row r="8" spans="1:8" ht="31.5" customHeight="1">
      <c r="A8" s="272" t="s">
        <v>152</v>
      </c>
      <c r="B8" s="272"/>
      <c r="C8" s="272"/>
      <c r="D8" s="272"/>
      <c r="E8" s="272"/>
      <c r="F8" s="272"/>
      <c r="G8" s="272"/>
      <c r="H8" s="272"/>
    </row>
    <row r="9" spans="1:6" ht="16.5" thickBot="1">
      <c r="A9" s="2"/>
      <c r="B9" s="3"/>
      <c r="C9" s="3"/>
      <c r="E9" s="3"/>
      <c r="F9" s="3"/>
    </row>
    <row r="10" spans="1:10" ht="16.5" thickBot="1">
      <c r="A10" s="25" t="s">
        <v>0</v>
      </c>
      <c r="B10" s="55" t="s">
        <v>108</v>
      </c>
      <c r="C10" s="59" t="s">
        <v>14</v>
      </c>
      <c r="D10" s="88" t="s">
        <v>80</v>
      </c>
      <c r="E10" s="67" t="s">
        <v>109</v>
      </c>
      <c r="F10" s="62"/>
      <c r="G10" s="68"/>
      <c r="H10" s="63"/>
      <c r="I10" s="33"/>
      <c r="J10" s="33"/>
    </row>
    <row r="11" spans="1:10" ht="16.5" thickBot="1">
      <c r="A11" s="53"/>
      <c r="B11" s="56"/>
      <c r="C11" s="60"/>
      <c r="D11" s="89"/>
      <c r="E11" s="23" t="s">
        <v>104</v>
      </c>
      <c r="F11" s="22"/>
      <c r="G11" s="70" t="s">
        <v>110</v>
      </c>
      <c r="H11" s="63"/>
      <c r="I11" s="33"/>
      <c r="J11" s="33"/>
    </row>
    <row r="12" spans="1:10" ht="15.75">
      <c r="A12" s="53"/>
      <c r="B12" s="56"/>
      <c r="C12" s="60"/>
      <c r="D12" s="89"/>
      <c r="E12" s="58" t="s">
        <v>105</v>
      </c>
      <c r="F12" s="22"/>
      <c r="G12" s="64" t="s">
        <v>80</v>
      </c>
      <c r="H12" s="64" t="s">
        <v>106</v>
      </c>
      <c r="I12" s="33"/>
      <c r="J12" s="33"/>
    </row>
    <row r="13" spans="1:10" ht="16.5" thickBot="1">
      <c r="A13" s="54"/>
      <c r="B13" s="57"/>
      <c r="C13" s="61"/>
      <c r="D13" s="90"/>
      <c r="E13" s="24"/>
      <c r="F13" s="69"/>
      <c r="G13" s="50"/>
      <c r="H13" s="65" t="s">
        <v>107</v>
      </c>
      <c r="I13" s="33"/>
      <c r="J13" s="33"/>
    </row>
    <row r="14" spans="1:8" ht="16.5" thickBot="1">
      <c r="A14" s="66" t="s">
        <v>17</v>
      </c>
      <c r="B14" s="82" t="s">
        <v>18</v>
      </c>
      <c r="C14" s="82" t="s">
        <v>69</v>
      </c>
      <c r="D14" s="137">
        <f>D18</f>
        <v>-24.5</v>
      </c>
      <c r="E14" s="137">
        <f>E18</f>
        <v>-24.5</v>
      </c>
      <c r="F14" s="85" t="e">
        <f>F18+#REF!+#REF!</f>
        <v>#REF!</v>
      </c>
      <c r="G14" s="116">
        <f>G18</f>
        <v>0</v>
      </c>
      <c r="H14" s="145"/>
    </row>
    <row r="15" spans="1:8" ht="15.75">
      <c r="A15" s="123" t="s">
        <v>113</v>
      </c>
      <c r="B15" s="79"/>
      <c r="C15" s="163"/>
      <c r="D15" s="95"/>
      <c r="E15" s="93"/>
      <c r="F15" s="141"/>
      <c r="G15" s="98"/>
      <c r="H15" s="146"/>
    </row>
    <row r="16" spans="1:8" ht="15.75">
      <c r="A16" s="121" t="s">
        <v>111</v>
      </c>
      <c r="B16" s="72"/>
      <c r="C16" s="160"/>
      <c r="D16" s="94"/>
      <c r="E16" s="94"/>
      <c r="F16" s="142"/>
      <c r="G16" s="94"/>
      <c r="H16" s="147"/>
    </row>
    <row r="17" spans="1:8" ht="15.75">
      <c r="A17" s="121" t="s">
        <v>22</v>
      </c>
      <c r="B17" s="72"/>
      <c r="C17" s="160"/>
      <c r="D17" s="94"/>
      <c r="E17" s="94"/>
      <c r="F17" s="142"/>
      <c r="G17" s="94"/>
      <c r="H17" s="147"/>
    </row>
    <row r="18" spans="1:8" ht="16.5" thickBot="1">
      <c r="A18" s="121" t="s">
        <v>112</v>
      </c>
      <c r="B18" s="72" t="s">
        <v>18</v>
      </c>
      <c r="C18" s="160" t="s">
        <v>24</v>
      </c>
      <c r="D18" s="94">
        <f>'Прилож №3'!G14</f>
        <v>-24.5</v>
      </c>
      <c r="E18" s="94">
        <f>D18-G18</f>
        <v>-24.5</v>
      </c>
      <c r="F18" s="142"/>
      <c r="G18" s="94"/>
      <c r="H18" s="147"/>
    </row>
    <row r="19" spans="1:8" ht="15.75">
      <c r="A19" s="78" t="s">
        <v>25</v>
      </c>
      <c r="B19" s="115"/>
      <c r="C19" s="164"/>
      <c r="D19" s="95"/>
      <c r="E19" s="95"/>
      <c r="F19" s="143"/>
      <c r="G19" s="156"/>
      <c r="H19" s="146"/>
    </row>
    <row r="20" spans="1:8" ht="16.5" thickBot="1">
      <c r="A20" s="80" t="s">
        <v>26</v>
      </c>
      <c r="B20" s="81" t="s">
        <v>27</v>
      </c>
      <c r="C20" s="166" t="s">
        <v>69</v>
      </c>
      <c r="D20" s="158">
        <f>D23</f>
        <v>200</v>
      </c>
      <c r="E20" s="139">
        <f>E23</f>
        <v>200</v>
      </c>
      <c r="F20" s="84" t="e">
        <f>#REF!+#REF!</f>
        <v>#REF!</v>
      </c>
      <c r="G20" s="96">
        <f>G23</f>
        <v>0</v>
      </c>
      <c r="H20" s="149"/>
    </row>
    <row r="21" spans="1:8" ht="15.75">
      <c r="A21" s="123" t="s">
        <v>113</v>
      </c>
      <c r="B21" s="79"/>
      <c r="C21" s="159"/>
      <c r="D21" s="93"/>
      <c r="E21" s="93"/>
      <c r="F21" s="141"/>
      <c r="G21" s="98"/>
      <c r="H21" s="146"/>
    </row>
    <row r="22" spans="1:8" ht="15.75">
      <c r="A22" s="121" t="s">
        <v>121</v>
      </c>
      <c r="B22" s="72"/>
      <c r="C22" s="160"/>
      <c r="D22" s="94"/>
      <c r="E22" s="94"/>
      <c r="F22" s="109"/>
      <c r="G22" s="94"/>
      <c r="H22" s="147"/>
    </row>
    <row r="23" spans="1:8" ht="16.5" thickBot="1">
      <c r="A23" s="170" t="s">
        <v>119</v>
      </c>
      <c r="B23" s="24" t="s">
        <v>27</v>
      </c>
      <c r="C23" s="22" t="s">
        <v>120</v>
      </c>
      <c r="D23" s="157">
        <f>'Прилож №3'!G20</f>
        <v>200</v>
      </c>
      <c r="E23" s="94">
        <f>D23-G23</f>
        <v>200</v>
      </c>
      <c r="F23" s="109"/>
      <c r="G23" s="157"/>
      <c r="H23" s="150"/>
    </row>
    <row r="24" spans="1:8" ht="16.5" thickBot="1">
      <c r="A24" s="66" t="s">
        <v>28</v>
      </c>
      <c r="B24" s="82" t="s">
        <v>29</v>
      </c>
      <c r="C24" s="47" t="s">
        <v>69</v>
      </c>
      <c r="D24" s="92">
        <f>D26+D27</f>
        <v>144.6</v>
      </c>
      <c r="E24" s="92">
        <f>E26+E27</f>
        <v>144.6</v>
      </c>
      <c r="F24" s="144">
        <f>F26+F27</f>
        <v>0</v>
      </c>
      <c r="G24" s="92">
        <f>G26+G27</f>
        <v>0</v>
      </c>
      <c r="H24" s="152"/>
    </row>
    <row r="25" spans="1:8" ht="15.75">
      <c r="A25" s="123" t="s">
        <v>113</v>
      </c>
      <c r="B25" s="77"/>
      <c r="C25" s="159"/>
      <c r="D25" s="93"/>
      <c r="E25" s="93"/>
      <c r="F25" s="141"/>
      <c r="G25" s="98"/>
      <c r="H25" s="151"/>
    </row>
    <row r="26" spans="1:8" ht="15.75">
      <c r="A26" s="121" t="s">
        <v>89</v>
      </c>
      <c r="B26" s="72" t="s">
        <v>29</v>
      </c>
      <c r="C26" s="160" t="s">
        <v>30</v>
      </c>
      <c r="D26" s="94">
        <f>'Прилож №3'!G26</f>
        <v>104.5</v>
      </c>
      <c r="E26" s="94">
        <f>D26-G26</f>
        <v>104.5</v>
      </c>
      <c r="F26" s="142"/>
      <c r="G26" s="94"/>
      <c r="H26" s="147"/>
    </row>
    <row r="27" spans="1:8" ht="16.5" thickBot="1">
      <c r="A27" s="122" t="s">
        <v>3</v>
      </c>
      <c r="B27" s="76" t="s">
        <v>29</v>
      </c>
      <c r="C27" s="161" t="s">
        <v>33</v>
      </c>
      <c r="D27" s="97">
        <f>'Прилож №3'!G31</f>
        <v>40.099999999999994</v>
      </c>
      <c r="E27" s="97">
        <f>D27-G27</f>
        <v>40.099999999999994</v>
      </c>
      <c r="F27" s="136"/>
      <c r="G27" s="97"/>
      <c r="H27" s="148"/>
    </row>
    <row r="28" spans="1:8" ht="16.5" thickBot="1">
      <c r="A28" s="66" t="s">
        <v>4</v>
      </c>
      <c r="B28" s="82" t="s">
        <v>35</v>
      </c>
      <c r="C28" s="47" t="s">
        <v>69</v>
      </c>
      <c r="D28" s="92">
        <f>D30+D31</f>
        <v>73</v>
      </c>
      <c r="E28" s="92">
        <f>E30+E31</f>
        <v>73</v>
      </c>
      <c r="F28" s="85" t="e">
        <f>F30+#REF!+F31+#REF!</f>
        <v>#REF!</v>
      </c>
      <c r="G28" s="92">
        <f>G30+G31</f>
        <v>0</v>
      </c>
      <c r="H28" s="140">
        <f>H30+H31</f>
        <v>0</v>
      </c>
    </row>
    <row r="29" spans="1:8" ht="15.75">
      <c r="A29" s="123" t="s">
        <v>113</v>
      </c>
      <c r="B29" s="77"/>
      <c r="C29" s="159"/>
      <c r="D29" s="93"/>
      <c r="E29" s="98"/>
      <c r="F29" s="141"/>
      <c r="G29" s="98"/>
      <c r="H29" s="151"/>
    </row>
    <row r="30" spans="1:8" ht="15.75">
      <c r="A30" s="121" t="s">
        <v>5</v>
      </c>
      <c r="B30" s="72" t="s">
        <v>35</v>
      </c>
      <c r="C30" s="160" t="s">
        <v>36</v>
      </c>
      <c r="D30" s="94">
        <f>'Прилож №3'!G36</f>
        <v>24.5</v>
      </c>
      <c r="E30" s="94">
        <f>D30-G30</f>
        <v>24.5</v>
      </c>
      <c r="F30" s="142"/>
      <c r="G30" s="94"/>
      <c r="H30" s="203"/>
    </row>
    <row r="31" spans="1:8" ht="16.5" thickBot="1">
      <c r="A31" s="121" t="s">
        <v>39</v>
      </c>
      <c r="B31" s="72" t="s">
        <v>35</v>
      </c>
      <c r="C31" s="160" t="s">
        <v>40</v>
      </c>
      <c r="D31" s="94">
        <f>'Прилож №3'!G39</f>
        <v>48.5</v>
      </c>
      <c r="E31" s="94">
        <f>D31-G31</f>
        <v>48.5</v>
      </c>
      <c r="F31" s="142"/>
      <c r="G31" s="94"/>
      <c r="H31" s="147"/>
    </row>
    <row r="32" spans="1:8" ht="15.75">
      <c r="A32" s="83" t="s">
        <v>41</v>
      </c>
      <c r="B32" s="79"/>
      <c r="C32" s="164"/>
      <c r="D32" s="95"/>
      <c r="E32" s="95"/>
      <c r="F32" s="143" t="s">
        <v>7</v>
      </c>
      <c r="G32" s="156"/>
      <c r="H32" s="146"/>
    </row>
    <row r="33" spans="1:8" ht="16.5" thickBot="1">
      <c r="A33" s="80" t="s">
        <v>42</v>
      </c>
      <c r="B33" s="73" t="s">
        <v>48</v>
      </c>
      <c r="C33" s="165" t="s">
        <v>69</v>
      </c>
      <c r="D33" s="158">
        <f>D35+D37</f>
        <v>200</v>
      </c>
      <c r="E33" s="158">
        <f>E35+E37</f>
        <v>200</v>
      </c>
      <c r="F33" s="158" t="e">
        <f>F35+#REF!+F37+#REF!</f>
        <v>#REF!</v>
      </c>
      <c r="G33" s="158">
        <f>G35+G37</f>
        <v>0</v>
      </c>
      <c r="H33" s="158">
        <f>H35+H37</f>
        <v>0</v>
      </c>
    </row>
    <row r="34" spans="1:8" ht="15.75">
      <c r="A34" s="123" t="s">
        <v>113</v>
      </c>
      <c r="B34" s="71"/>
      <c r="C34" s="163"/>
      <c r="D34" s="93"/>
      <c r="E34" s="93"/>
      <c r="F34" s="141"/>
      <c r="G34" s="98"/>
      <c r="H34" s="151"/>
    </row>
    <row r="35" spans="1:8" ht="15.75">
      <c r="A35" s="121" t="s">
        <v>43</v>
      </c>
      <c r="B35" s="72" t="s">
        <v>48</v>
      </c>
      <c r="C35" s="160" t="s">
        <v>44</v>
      </c>
      <c r="D35" s="94">
        <f>'Прилож №3'!G44+'Прилож №3'!H8</f>
        <v>200</v>
      </c>
      <c r="E35" s="94">
        <f>D35-G35</f>
        <v>200</v>
      </c>
      <c r="F35" s="142" t="s">
        <v>8</v>
      </c>
      <c r="G35" s="94"/>
      <c r="H35" s="147"/>
    </row>
    <row r="36" spans="1:8" ht="15.75">
      <c r="A36" s="121" t="s">
        <v>56</v>
      </c>
      <c r="B36" s="72"/>
      <c r="C36" s="160"/>
      <c r="D36" s="94"/>
      <c r="E36" s="94"/>
      <c r="F36" s="142" t="s">
        <v>1</v>
      </c>
      <c r="G36" s="94"/>
      <c r="H36" s="153"/>
    </row>
    <row r="37" spans="1:8" ht="16.5" thickBot="1">
      <c r="A37" s="122" t="s">
        <v>46</v>
      </c>
      <c r="B37" s="76" t="s">
        <v>48</v>
      </c>
      <c r="C37" s="161" t="s">
        <v>57</v>
      </c>
      <c r="D37" s="97">
        <f>'Прилож №3'!G52</f>
        <v>0</v>
      </c>
      <c r="E37" s="94">
        <f>D37-G37</f>
        <v>0</v>
      </c>
      <c r="F37" s="136"/>
      <c r="G37" s="97"/>
      <c r="H37" s="154"/>
    </row>
    <row r="38" spans="1:8" ht="16.5" thickBot="1">
      <c r="A38" s="66" t="s">
        <v>58</v>
      </c>
      <c r="B38" s="82" t="s">
        <v>59</v>
      </c>
      <c r="C38" s="47" t="s">
        <v>69</v>
      </c>
      <c r="D38" s="92">
        <f>D40+D41</f>
        <v>2151.5</v>
      </c>
      <c r="E38" s="92">
        <f>E40+E41</f>
        <v>2151.5</v>
      </c>
      <c r="F38" s="85" t="e">
        <f>F40+F41+#REF!</f>
        <v>#REF!</v>
      </c>
      <c r="G38" s="92">
        <f>G40+G41</f>
        <v>0</v>
      </c>
      <c r="H38" s="155"/>
    </row>
    <row r="39" spans="1:8" ht="15.75">
      <c r="A39" s="123" t="s">
        <v>113</v>
      </c>
      <c r="B39" s="71"/>
      <c r="C39" s="163"/>
      <c r="D39" s="93"/>
      <c r="E39" s="93"/>
      <c r="F39" s="141"/>
      <c r="G39" s="98"/>
      <c r="H39" s="151"/>
    </row>
    <row r="40" spans="1:8" ht="15.75">
      <c r="A40" s="121" t="s">
        <v>12</v>
      </c>
      <c r="B40" s="72" t="s">
        <v>59</v>
      </c>
      <c r="C40" s="160" t="s">
        <v>60</v>
      </c>
      <c r="D40" s="94">
        <f>'Прилож №3'!G61</f>
        <v>2000</v>
      </c>
      <c r="E40" s="94">
        <f>D40-G40</f>
        <v>2000</v>
      </c>
      <c r="F40" s="142"/>
      <c r="G40" s="94"/>
      <c r="H40" s="147"/>
    </row>
    <row r="41" spans="1:8" ht="16.5" thickBot="1">
      <c r="A41" s="121" t="s">
        <v>64</v>
      </c>
      <c r="B41" s="72" t="s">
        <v>59</v>
      </c>
      <c r="C41" s="160" t="s">
        <v>65</v>
      </c>
      <c r="D41" s="94">
        <f>'Прилож №3'!G64</f>
        <v>151.5</v>
      </c>
      <c r="E41" s="94">
        <f>D41-G41</f>
        <v>151.5</v>
      </c>
      <c r="F41" s="142"/>
      <c r="G41" s="94"/>
      <c r="H41" s="147"/>
    </row>
    <row r="42" spans="1:8" ht="16.5" thickBot="1">
      <c r="A42" s="74" t="s">
        <v>114</v>
      </c>
      <c r="B42" s="75"/>
      <c r="C42" s="162"/>
      <c r="D42" s="92">
        <f>D14+D20+D24+D28+D33+D38</f>
        <v>2744.6</v>
      </c>
      <c r="E42" s="138">
        <f>E14+E20+E24+E28+E33+E38</f>
        <v>2744.6</v>
      </c>
      <c r="F42" s="91" t="e">
        <f>F14+F20+#REF!+F24+#REF!+F28+F33+F38+#REF!+#REF!</f>
        <v>#REF!</v>
      </c>
      <c r="G42" s="92">
        <f>G14+G20+G24+G28+G33+G38</f>
        <v>0</v>
      </c>
      <c r="H42" s="140">
        <f>H14+H20+H24+H28+H33+H38</f>
        <v>0</v>
      </c>
    </row>
  </sheetData>
  <mergeCells count="2">
    <mergeCell ref="A7:H7"/>
    <mergeCell ref="A8:H8"/>
  </mergeCells>
  <printOptions/>
  <pageMargins left="0.68" right="0.67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H3" sqref="H3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19921875" style="1" customWidth="1"/>
    <col min="4" max="4" width="8.5" style="1" customWidth="1"/>
    <col min="5" max="5" width="4.5" style="1" customWidth="1"/>
    <col min="6" max="6" width="0.1015625" style="1" hidden="1" customWidth="1"/>
    <col min="7" max="7" width="9" style="20" customWidth="1"/>
    <col min="8" max="8" width="10" style="0" customWidth="1"/>
  </cols>
  <sheetData>
    <row r="1" spans="7:8" ht="15.75">
      <c r="G1" s="219"/>
      <c r="H1" s="218" t="s">
        <v>172</v>
      </c>
    </row>
    <row r="2" spans="7:8" ht="15.75">
      <c r="G2" s="219"/>
      <c r="H2" s="218" t="s">
        <v>169</v>
      </c>
    </row>
    <row r="3" spans="7:8" ht="15.75">
      <c r="G3" s="219"/>
      <c r="H3" s="218" t="s">
        <v>180</v>
      </c>
    </row>
    <row r="4" spans="7:8" ht="15.75">
      <c r="G4" s="219"/>
      <c r="H4" s="218" t="s">
        <v>173</v>
      </c>
    </row>
    <row r="5" spans="2:8" ht="15.75">
      <c r="B5" s="3"/>
      <c r="G5" s="219"/>
      <c r="H5" s="218" t="s">
        <v>170</v>
      </c>
    </row>
    <row r="6" spans="2:8" ht="15.75">
      <c r="B6" s="3"/>
      <c r="G6" s="219"/>
      <c r="H6" s="218"/>
    </row>
    <row r="7" spans="1:8" ht="32.25" customHeight="1">
      <c r="A7" s="272" t="s">
        <v>179</v>
      </c>
      <c r="B7" s="272"/>
      <c r="C7" s="272"/>
      <c r="D7" s="272"/>
      <c r="E7" s="272"/>
      <c r="F7" s="272"/>
      <c r="G7" s="272"/>
      <c r="H7" s="272"/>
    </row>
    <row r="8" spans="1:8" ht="15" customHeight="1" thickBot="1">
      <c r="A8" s="273" t="s">
        <v>178</v>
      </c>
      <c r="B8" s="273"/>
      <c r="C8" s="273"/>
      <c r="D8" s="273"/>
      <c r="E8" s="273"/>
      <c r="F8" s="273"/>
      <c r="G8" s="273"/>
      <c r="H8" s="273"/>
    </row>
    <row r="9" spans="1:8" ht="16.5" thickBot="1">
      <c r="A9" s="120" t="s">
        <v>0</v>
      </c>
      <c r="B9" s="75" t="s">
        <v>108</v>
      </c>
      <c r="C9" s="118" t="s">
        <v>14</v>
      </c>
      <c r="D9" s="12" t="s">
        <v>15</v>
      </c>
      <c r="E9" s="12" t="s">
        <v>16</v>
      </c>
      <c r="F9" s="134"/>
      <c r="G9" s="135" t="s">
        <v>80</v>
      </c>
      <c r="H9" s="172" t="s">
        <v>157</v>
      </c>
    </row>
    <row r="10" spans="1:8" ht="16.5" thickBot="1">
      <c r="A10" s="180"/>
      <c r="B10" s="181"/>
      <c r="C10" s="182"/>
      <c r="D10" s="182"/>
      <c r="E10" s="182"/>
      <c r="F10" s="183"/>
      <c r="G10" s="184"/>
      <c r="H10" s="179" t="s">
        <v>159</v>
      </c>
    </row>
    <row r="11" spans="1:8" ht="16.5" thickBot="1">
      <c r="A11" s="66" t="s">
        <v>17</v>
      </c>
      <c r="B11" s="48" t="s">
        <v>18</v>
      </c>
      <c r="C11" s="35" t="s">
        <v>69</v>
      </c>
      <c r="D11" s="35" t="s">
        <v>68</v>
      </c>
      <c r="E11" s="35" t="s">
        <v>70</v>
      </c>
      <c r="F11" s="37"/>
      <c r="G11" s="224">
        <f>G14</f>
        <v>-24.5</v>
      </c>
      <c r="H11" s="225">
        <f>H14</f>
        <v>0</v>
      </c>
    </row>
    <row r="12" spans="1:8" ht="15.75">
      <c r="A12" s="13" t="s">
        <v>21</v>
      </c>
      <c r="B12" s="127"/>
      <c r="C12" s="10"/>
      <c r="D12" s="10"/>
      <c r="E12" s="10"/>
      <c r="F12" s="10"/>
      <c r="G12" s="223"/>
      <c r="H12" s="189"/>
    </row>
    <row r="13" spans="1:8" ht="15.75">
      <c r="A13" s="122" t="s">
        <v>22</v>
      </c>
      <c r="B13" s="124"/>
      <c r="C13" s="5"/>
      <c r="D13" s="5"/>
      <c r="E13" s="5"/>
      <c r="F13" s="28"/>
      <c r="G13" s="174"/>
      <c r="H13" s="32"/>
    </row>
    <row r="14" spans="1:8" ht="15.75">
      <c r="A14" s="121" t="s">
        <v>23</v>
      </c>
      <c r="B14" s="124" t="s">
        <v>18</v>
      </c>
      <c r="C14" s="5" t="s">
        <v>24</v>
      </c>
      <c r="D14" s="5" t="s">
        <v>68</v>
      </c>
      <c r="E14" s="5" t="s">
        <v>70</v>
      </c>
      <c r="F14" s="28"/>
      <c r="G14" s="174">
        <f>G15</f>
        <v>-24.5</v>
      </c>
      <c r="H14" s="125">
        <f>H15</f>
        <v>0</v>
      </c>
    </row>
    <row r="15" spans="1:8" ht="15.75">
      <c r="A15" s="121" t="s">
        <v>20</v>
      </c>
      <c r="B15" s="124" t="s">
        <v>18</v>
      </c>
      <c r="C15" s="5" t="s">
        <v>24</v>
      </c>
      <c r="D15" s="5" t="s">
        <v>19</v>
      </c>
      <c r="E15" s="5" t="s">
        <v>70</v>
      </c>
      <c r="F15" s="28"/>
      <c r="G15" s="174">
        <f>G16</f>
        <v>-24.5</v>
      </c>
      <c r="H15" s="125">
        <f>H16</f>
        <v>0</v>
      </c>
    </row>
    <row r="16" spans="1:8" ht="16.5" thickBot="1">
      <c r="A16" s="123" t="s">
        <v>71</v>
      </c>
      <c r="B16" s="208" t="s">
        <v>18</v>
      </c>
      <c r="C16" s="209" t="s">
        <v>24</v>
      </c>
      <c r="D16" s="209" t="s">
        <v>19</v>
      </c>
      <c r="E16" s="209" t="s">
        <v>72</v>
      </c>
      <c r="F16" s="220"/>
      <c r="G16" s="221">
        <f>'Прилож № 4'!G40</f>
        <v>-24.5</v>
      </c>
      <c r="H16" s="222"/>
    </row>
    <row r="17" spans="1:8" ht="15.75">
      <c r="A17" s="78" t="s">
        <v>25</v>
      </c>
      <c r="B17" s="128"/>
      <c r="C17" s="41"/>
      <c r="D17" s="40"/>
      <c r="E17" s="40"/>
      <c r="F17" s="49"/>
      <c r="G17" s="176"/>
      <c r="H17" s="187"/>
    </row>
    <row r="18" spans="1:8" ht="16.5" thickBot="1">
      <c r="A18" s="80" t="s">
        <v>26</v>
      </c>
      <c r="B18" s="129" t="s">
        <v>27</v>
      </c>
      <c r="C18" s="34" t="s">
        <v>69</v>
      </c>
      <c r="D18" s="34" t="s">
        <v>68</v>
      </c>
      <c r="E18" s="34" t="s">
        <v>70</v>
      </c>
      <c r="F18" s="117" t="s">
        <v>2</v>
      </c>
      <c r="G18" s="168">
        <f>G20</f>
        <v>200</v>
      </c>
      <c r="H18" s="188"/>
    </row>
    <row r="19" spans="1:8" ht="15.75">
      <c r="A19" s="121" t="s">
        <v>118</v>
      </c>
      <c r="B19" s="124"/>
      <c r="C19" s="5"/>
      <c r="D19" s="5"/>
      <c r="E19" s="5"/>
      <c r="F19" s="5"/>
      <c r="G19" s="174"/>
      <c r="H19" s="32"/>
    </row>
    <row r="20" spans="1:8" ht="15.75">
      <c r="A20" s="121" t="s">
        <v>119</v>
      </c>
      <c r="B20" s="124" t="s">
        <v>27</v>
      </c>
      <c r="C20" s="5" t="s">
        <v>120</v>
      </c>
      <c r="D20" s="5" t="s">
        <v>68</v>
      </c>
      <c r="E20" s="5" t="s">
        <v>70</v>
      </c>
      <c r="F20" s="5"/>
      <c r="G20" s="174">
        <f>G23</f>
        <v>200</v>
      </c>
      <c r="H20" s="32"/>
    </row>
    <row r="21" spans="1:8" ht="15.75">
      <c r="A21" s="121" t="s">
        <v>133</v>
      </c>
      <c r="B21" s="126"/>
      <c r="C21" s="5"/>
      <c r="D21" s="5"/>
      <c r="E21" s="5"/>
      <c r="F21" s="5"/>
      <c r="G21" s="174"/>
      <c r="H21" s="32"/>
    </row>
    <row r="22" spans="1:8" ht="15.75">
      <c r="A22" s="121" t="s">
        <v>134</v>
      </c>
      <c r="B22" s="126"/>
      <c r="C22" s="5"/>
      <c r="D22" s="5"/>
      <c r="E22" s="5"/>
      <c r="F22" s="5"/>
      <c r="G22" s="174"/>
      <c r="H22" s="32"/>
    </row>
    <row r="23" spans="1:8" ht="15.75">
      <c r="A23" s="121" t="s">
        <v>135</v>
      </c>
      <c r="B23" s="126" t="s">
        <v>27</v>
      </c>
      <c r="C23" s="5" t="s">
        <v>120</v>
      </c>
      <c r="D23" s="5" t="s">
        <v>136</v>
      </c>
      <c r="E23" s="5" t="s">
        <v>70</v>
      </c>
      <c r="F23" s="5"/>
      <c r="G23" s="174">
        <f>G24</f>
        <v>200</v>
      </c>
      <c r="H23" s="32"/>
    </row>
    <row r="24" spans="1:8" ht="16.5" thickBot="1">
      <c r="A24" s="122" t="s">
        <v>129</v>
      </c>
      <c r="B24" s="126" t="s">
        <v>27</v>
      </c>
      <c r="C24" s="8" t="s">
        <v>120</v>
      </c>
      <c r="D24" s="8" t="s">
        <v>136</v>
      </c>
      <c r="E24" s="8" t="s">
        <v>137</v>
      </c>
      <c r="F24" s="8"/>
      <c r="G24" s="175">
        <f>'Прилож № 4'!G90</f>
        <v>200</v>
      </c>
      <c r="H24" s="186"/>
    </row>
    <row r="25" spans="1:8" ht="16.5" thickBot="1">
      <c r="A25" s="66" t="s">
        <v>28</v>
      </c>
      <c r="B25" s="82" t="s">
        <v>29</v>
      </c>
      <c r="C25" s="36" t="s">
        <v>69</v>
      </c>
      <c r="D25" s="35" t="s">
        <v>68</v>
      </c>
      <c r="E25" s="35" t="s">
        <v>70</v>
      </c>
      <c r="F25" s="21"/>
      <c r="G25" s="177">
        <f>G26+G31</f>
        <v>144.6</v>
      </c>
      <c r="H25" s="205">
        <f>H26+H31</f>
        <v>0</v>
      </c>
    </row>
    <row r="26" spans="1:8" ht="15.75">
      <c r="A26" s="123" t="s">
        <v>89</v>
      </c>
      <c r="B26" s="127" t="s">
        <v>29</v>
      </c>
      <c r="C26" s="9" t="s">
        <v>30</v>
      </c>
      <c r="D26" s="10" t="s">
        <v>68</v>
      </c>
      <c r="E26" s="10" t="s">
        <v>70</v>
      </c>
      <c r="F26" s="30"/>
      <c r="G26" s="173">
        <f>G27</f>
        <v>104.5</v>
      </c>
      <c r="H26" s="189"/>
    </row>
    <row r="27" spans="1:8" ht="15.75">
      <c r="A27" s="121" t="s">
        <v>31</v>
      </c>
      <c r="B27" s="124" t="s">
        <v>29</v>
      </c>
      <c r="C27" s="11" t="s">
        <v>30</v>
      </c>
      <c r="D27" s="5" t="s">
        <v>32</v>
      </c>
      <c r="E27" s="5" t="s">
        <v>70</v>
      </c>
      <c r="F27" s="28"/>
      <c r="G27" s="174">
        <f>G28+G30</f>
        <v>104.5</v>
      </c>
      <c r="H27" s="32"/>
    </row>
    <row r="28" spans="1:8" ht="15.75">
      <c r="A28" s="121" t="s">
        <v>138</v>
      </c>
      <c r="B28" s="124" t="s">
        <v>29</v>
      </c>
      <c r="C28" s="11" t="s">
        <v>30</v>
      </c>
      <c r="D28" s="5" t="s">
        <v>32</v>
      </c>
      <c r="E28" s="5" t="s">
        <v>73</v>
      </c>
      <c r="F28" s="28"/>
      <c r="G28" s="174">
        <f>'Прилож № 4'!G64</f>
        <v>104.5</v>
      </c>
      <c r="H28" s="32"/>
    </row>
    <row r="29" spans="1:8" ht="15.75">
      <c r="A29" s="121" t="s">
        <v>140</v>
      </c>
      <c r="B29" s="124"/>
      <c r="C29" s="11"/>
      <c r="D29" s="5"/>
      <c r="E29" s="5"/>
      <c r="F29" s="28"/>
      <c r="G29" s="174"/>
      <c r="H29" s="32"/>
    </row>
    <row r="30" spans="1:8" ht="15.75">
      <c r="A30" s="121" t="s">
        <v>153</v>
      </c>
      <c r="B30" s="124" t="s">
        <v>29</v>
      </c>
      <c r="C30" s="11" t="s">
        <v>30</v>
      </c>
      <c r="D30" s="5" t="s">
        <v>32</v>
      </c>
      <c r="E30" s="5" t="s">
        <v>139</v>
      </c>
      <c r="F30" s="28"/>
      <c r="G30" s="174">
        <f>'Прилож № 4'!G66</f>
        <v>0</v>
      </c>
      <c r="H30" s="32"/>
    </row>
    <row r="31" spans="1:8" ht="15.75">
      <c r="A31" s="121" t="s">
        <v>3</v>
      </c>
      <c r="B31" s="124" t="s">
        <v>29</v>
      </c>
      <c r="C31" s="11" t="s">
        <v>33</v>
      </c>
      <c r="D31" s="5" t="s">
        <v>68</v>
      </c>
      <c r="E31" s="5" t="s">
        <v>70</v>
      </c>
      <c r="F31" s="28"/>
      <c r="G31" s="174">
        <f>G32</f>
        <v>40.099999999999994</v>
      </c>
      <c r="H31" s="32"/>
    </row>
    <row r="32" spans="1:8" ht="15.75">
      <c r="A32" s="121" t="s">
        <v>74</v>
      </c>
      <c r="B32" s="124" t="s">
        <v>29</v>
      </c>
      <c r="C32" s="11" t="s">
        <v>33</v>
      </c>
      <c r="D32" s="5" t="s">
        <v>117</v>
      </c>
      <c r="E32" s="5" t="s">
        <v>70</v>
      </c>
      <c r="F32" s="28"/>
      <c r="G32" s="174">
        <f>G34</f>
        <v>40.099999999999994</v>
      </c>
      <c r="H32" s="32"/>
    </row>
    <row r="33" spans="1:8" ht="15.75">
      <c r="A33" s="121" t="s">
        <v>34</v>
      </c>
      <c r="B33" s="124"/>
      <c r="C33" s="11"/>
      <c r="D33" s="5"/>
      <c r="E33" s="5"/>
      <c r="F33" s="28"/>
      <c r="G33" s="174"/>
      <c r="H33" s="32"/>
    </row>
    <row r="34" spans="1:9" ht="16.5" thickBot="1">
      <c r="A34" s="121" t="s">
        <v>75</v>
      </c>
      <c r="B34" s="124" t="s">
        <v>29</v>
      </c>
      <c r="C34" s="5" t="s">
        <v>33</v>
      </c>
      <c r="D34" s="5" t="s">
        <v>117</v>
      </c>
      <c r="E34" s="5" t="s">
        <v>11</v>
      </c>
      <c r="F34" s="5"/>
      <c r="G34" s="174">
        <f>'Прилож № 4'!G77+'Прилож № 4'!G71</f>
        <v>40.099999999999994</v>
      </c>
      <c r="H34" s="185"/>
      <c r="I34" s="103"/>
    </row>
    <row r="35" spans="1:8" ht="16.5" thickBot="1">
      <c r="A35" s="66" t="s">
        <v>4</v>
      </c>
      <c r="B35" s="131" t="s">
        <v>35</v>
      </c>
      <c r="C35" s="36" t="s">
        <v>69</v>
      </c>
      <c r="D35" s="35" t="s">
        <v>68</v>
      </c>
      <c r="E35" s="35" t="s">
        <v>70</v>
      </c>
      <c r="F35" s="21"/>
      <c r="G35" s="177">
        <f>G36+G39</f>
        <v>73</v>
      </c>
      <c r="H35" s="205">
        <f>H36+H39</f>
        <v>0</v>
      </c>
    </row>
    <row r="36" spans="1:8" ht="15.75">
      <c r="A36" s="226" t="s">
        <v>5</v>
      </c>
      <c r="B36" s="206" t="s">
        <v>35</v>
      </c>
      <c r="C36" s="227" t="s">
        <v>36</v>
      </c>
      <c r="D36" s="16" t="s">
        <v>68</v>
      </c>
      <c r="E36" s="16" t="s">
        <v>70</v>
      </c>
      <c r="F36" s="49"/>
      <c r="G36" s="176">
        <f>G37</f>
        <v>24.5</v>
      </c>
      <c r="H36" s="228">
        <f>H37</f>
        <v>0</v>
      </c>
    </row>
    <row r="37" spans="1:8" ht="15.75">
      <c r="A37" s="121" t="s">
        <v>6</v>
      </c>
      <c r="B37" s="126" t="s">
        <v>35</v>
      </c>
      <c r="C37" s="11" t="s">
        <v>36</v>
      </c>
      <c r="D37" s="5" t="s">
        <v>37</v>
      </c>
      <c r="E37" s="5" t="s">
        <v>70</v>
      </c>
      <c r="F37" s="28"/>
      <c r="G37" s="174">
        <f>G38</f>
        <v>24.5</v>
      </c>
      <c r="H37" s="86">
        <f>H38</f>
        <v>0</v>
      </c>
    </row>
    <row r="38" spans="1:8" ht="15.75">
      <c r="A38" s="122" t="s">
        <v>38</v>
      </c>
      <c r="B38" s="126" t="s">
        <v>35</v>
      </c>
      <c r="C38" s="7" t="s">
        <v>36</v>
      </c>
      <c r="D38" s="8" t="s">
        <v>37</v>
      </c>
      <c r="E38" s="8" t="s">
        <v>13</v>
      </c>
      <c r="F38" s="29"/>
      <c r="G38" s="174">
        <f>'Прилож № 4'!G44</f>
        <v>24.5</v>
      </c>
      <c r="H38" s="196"/>
    </row>
    <row r="39" spans="1:8" ht="15.75">
      <c r="A39" s="121" t="s">
        <v>39</v>
      </c>
      <c r="B39" s="124" t="s">
        <v>35</v>
      </c>
      <c r="C39" s="5" t="s">
        <v>40</v>
      </c>
      <c r="D39" s="5" t="s">
        <v>68</v>
      </c>
      <c r="E39" s="5" t="s">
        <v>70</v>
      </c>
      <c r="F39" s="28"/>
      <c r="G39" s="174">
        <f>G40</f>
        <v>48.5</v>
      </c>
      <c r="H39" s="192"/>
    </row>
    <row r="40" spans="1:8" ht="15.75">
      <c r="A40" s="14" t="s">
        <v>160</v>
      </c>
      <c r="B40" s="11" t="s">
        <v>35</v>
      </c>
      <c r="C40" s="11" t="s">
        <v>40</v>
      </c>
      <c r="D40" s="5" t="s">
        <v>161</v>
      </c>
      <c r="E40" s="5" t="s">
        <v>70</v>
      </c>
      <c r="F40" s="28"/>
      <c r="G40" s="4">
        <f>G41</f>
        <v>48.5</v>
      </c>
      <c r="H40" s="192"/>
    </row>
    <row r="41" spans="1:8" ht="16.5" thickBot="1">
      <c r="A41" s="229" t="s">
        <v>38</v>
      </c>
      <c r="B41" s="230" t="s">
        <v>35</v>
      </c>
      <c r="C41" s="230" t="s">
        <v>40</v>
      </c>
      <c r="D41" s="209" t="s">
        <v>161</v>
      </c>
      <c r="E41" s="209" t="s">
        <v>13</v>
      </c>
      <c r="F41" s="220" t="s">
        <v>13</v>
      </c>
      <c r="G41" s="231">
        <f>'Прилож № 4'!G50</f>
        <v>48.5</v>
      </c>
      <c r="H41" s="195"/>
    </row>
    <row r="42" spans="1:8" ht="15.75">
      <c r="A42" s="83" t="s">
        <v>41</v>
      </c>
      <c r="B42" s="132"/>
      <c r="C42" s="40"/>
      <c r="D42" s="40"/>
      <c r="E42" s="40"/>
      <c r="F42" s="49" t="s">
        <v>7</v>
      </c>
      <c r="G42" s="176"/>
      <c r="H42" s="194"/>
    </row>
    <row r="43" spans="1:8" ht="16.5" thickBot="1">
      <c r="A43" s="80" t="s">
        <v>42</v>
      </c>
      <c r="B43" s="133" t="s">
        <v>48</v>
      </c>
      <c r="C43" s="110" t="s">
        <v>69</v>
      </c>
      <c r="D43" s="34" t="s">
        <v>68</v>
      </c>
      <c r="E43" s="34" t="s">
        <v>70</v>
      </c>
      <c r="F43" s="119"/>
      <c r="G43" s="178">
        <f>G44+G52</f>
        <v>200</v>
      </c>
      <c r="H43" s="195"/>
    </row>
    <row r="44" spans="1:8" ht="15.75">
      <c r="A44" s="226" t="s">
        <v>43</v>
      </c>
      <c r="B44" s="206" t="s">
        <v>48</v>
      </c>
      <c r="C44" s="16" t="s">
        <v>44</v>
      </c>
      <c r="D44" s="16" t="s">
        <v>68</v>
      </c>
      <c r="E44" s="16" t="s">
        <v>70</v>
      </c>
      <c r="F44" s="49" t="s">
        <v>8</v>
      </c>
      <c r="G44" s="176">
        <f>G46+G49</f>
        <v>200</v>
      </c>
      <c r="H44" s="194"/>
    </row>
    <row r="45" spans="1:8" ht="15.75">
      <c r="A45" s="121" t="s">
        <v>45</v>
      </c>
      <c r="B45" s="124"/>
      <c r="C45" s="5"/>
      <c r="D45" s="5"/>
      <c r="E45" s="5"/>
      <c r="F45" s="28"/>
      <c r="G45" s="174"/>
      <c r="H45" s="192"/>
    </row>
    <row r="46" spans="1:8" ht="15.75">
      <c r="A46" s="121" t="s">
        <v>46</v>
      </c>
      <c r="B46" s="124" t="s">
        <v>48</v>
      </c>
      <c r="C46" s="5" t="s">
        <v>44</v>
      </c>
      <c r="D46" s="5" t="s">
        <v>47</v>
      </c>
      <c r="E46" s="5" t="s">
        <v>70</v>
      </c>
      <c r="F46" s="28" t="s">
        <v>9</v>
      </c>
      <c r="G46" s="174">
        <f>G47</f>
        <v>-200</v>
      </c>
      <c r="H46" s="192"/>
    </row>
    <row r="47" spans="1:8" ht="15.75">
      <c r="A47" s="122" t="s">
        <v>38</v>
      </c>
      <c r="B47" s="124" t="s">
        <v>48</v>
      </c>
      <c r="C47" s="5" t="s">
        <v>44</v>
      </c>
      <c r="D47" s="5" t="s">
        <v>47</v>
      </c>
      <c r="E47" s="5" t="s">
        <v>13</v>
      </c>
      <c r="F47" s="28"/>
      <c r="G47" s="174">
        <f>'Прилож № 4'!G17</f>
        <v>-200</v>
      </c>
      <c r="H47" s="191"/>
    </row>
    <row r="48" spans="1:8" ht="15.75">
      <c r="A48" s="121" t="s">
        <v>49</v>
      </c>
      <c r="B48" s="124"/>
      <c r="C48" s="5"/>
      <c r="D48" s="5"/>
      <c r="E48" s="5"/>
      <c r="F48" s="28" t="s">
        <v>10</v>
      </c>
      <c r="G48" s="174"/>
      <c r="H48" s="192"/>
    </row>
    <row r="49" spans="1:8" ht="15.75">
      <c r="A49" s="121" t="s">
        <v>50</v>
      </c>
      <c r="B49" s="124" t="s">
        <v>48</v>
      </c>
      <c r="C49" s="5" t="s">
        <v>44</v>
      </c>
      <c r="D49" s="5" t="s">
        <v>51</v>
      </c>
      <c r="E49" s="5" t="s">
        <v>70</v>
      </c>
      <c r="F49" s="28"/>
      <c r="G49" s="174">
        <f>G50</f>
        <v>400</v>
      </c>
      <c r="H49" s="192"/>
    </row>
    <row r="50" spans="1:8" ht="15.75">
      <c r="A50" s="122" t="s">
        <v>38</v>
      </c>
      <c r="B50" s="124" t="s">
        <v>48</v>
      </c>
      <c r="C50" s="5" t="s">
        <v>44</v>
      </c>
      <c r="D50" s="5" t="s">
        <v>51</v>
      </c>
      <c r="E50" s="5" t="s">
        <v>13</v>
      </c>
      <c r="F50" s="28"/>
      <c r="G50" s="174">
        <f>'Прилож № 4'!G20</f>
        <v>400</v>
      </c>
      <c r="H50" s="191"/>
    </row>
    <row r="51" spans="1:8" ht="15.75">
      <c r="A51" s="121" t="s">
        <v>56</v>
      </c>
      <c r="B51" s="124"/>
      <c r="C51" s="5"/>
      <c r="D51" s="5"/>
      <c r="E51" s="5"/>
      <c r="F51" s="28" t="s">
        <v>1</v>
      </c>
      <c r="G51" s="174"/>
      <c r="H51" s="192"/>
    </row>
    <row r="52" spans="1:8" ht="15.75">
      <c r="A52" s="122" t="s">
        <v>46</v>
      </c>
      <c r="B52" s="126" t="s">
        <v>48</v>
      </c>
      <c r="C52" s="8" t="s">
        <v>57</v>
      </c>
      <c r="D52" s="8" t="s">
        <v>68</v>
      </c>
      <c r="E52" s="8" t="s">
        <v>70</v>
      </c>
      <c r="F52" s="29"/>
      <c r="G52" s="175">
        <f>G53+G56</f>
        <v>0</v>
      </c>
      <c r="H52" s="192"/>
    </row>
    <row r="53" spans="1:8" ht="15.75">
      <c r="A53" s="122" t="s">
        <v>141</v>
      </c>
      <c r="B53" s="126" t="s">
        <v>48</v>
      </c>
      <c r="C53" s="8" t="s">
        <v>57</v>
      </c>
      <c r="D53" s="8" t="s">
        <v>19</v>
      </c>
      <c r="E53" s="8" t="s">
        <v>70</v>
      </c>
      <c r="F53" s="29"/>
      <c r="G53" s="175">
        <f>G54</f>
        <v>-124.6</v>
      </c>
      <c r="H53" s="192"/>
    </row>
    <row r="54" spans="1:8" ht="15.75">
      <c r="A54" s="122" t="s">
        <v>71</v>
      </c>
      <c r="B54" s="126" t="s">
        <v>48</v>
      </c>
      <c r="C54" s="8" t="s">
        <v>57</v>
      </c>
      <c r="D54" s="8" t="s">
        <v>19</v>
      </c>
      <c r="E54" s="8" t="s">
        <v>72</v>
      </c>
      <c r="F54" s="29"/>
      <c r="G54" s="175">
        <f>'Прилож № 4'!G22</f>
        <v>-124.6</v>
      </c>
      <c r="H54" s="191"/>
    </row>
    <row r="55" spans="1:8" ht="15.75">
      <c r="A55" s="121" t="s">
        <v>144</v>
      </c>
      <c r="B55" s="126"/>
      <c r="C55" s="5"/>
      <c r="D55" s="5"/>
      <c r="E55" s="5"/>
      <c r="F55" s="5"/>
      <c r="G55" s="174"/>
      <c r="H55" s="191"/>
    </row>
    <row r="56" spans="1:8" ht="15.75">
      <c r="A56" s="123" t="s">
        <v>54</v>
      </c>
      <c r="B56" s="126" t="s">
        <v>48</v>
      </c>
      <c r="C56" s="8" t="s">
        <v>57</v>
      </c>
      <c r="D56" s="8" t="s">
        <v>52</v>
      </c>
      <c r="E56" s="5" t="s">
        <v>70</v>
      </c>
      <c r="F56" s="5"/>
      <c r="G56" s="174">
        <f>G59</f>
        <v>124.6</v>
      </c>
      <c r="H56" s="191"/>
    </row>
    <row r="57" spans="1:8" ht="15.75">
      <c r="A57" s="121" t="s">
        <v>142</v>
      </c>
      <c r="B57" s="126"/>
      <c r="C57" s="8"/>
      <c r="D57" s="8"/>
      <c r="E57" s="5"/>
      <c r="F57" s="5"/>
      <c r="G57" s="174"/>
      <c r="H57" s="191"/>
    </row>
    <row r="58" spans="1:8" ht="15.75">
      <c r="A58" s="122" t="s">
        <v>143</v>
      </c>
      <c r="B58" s="126" t="s">
        <v>48</v>
      </c>
      <c r="C58" s="8" t="s">
        <v>57</v>
      </c>
      <c r="D58" s="8" t="s">
        <v>55</v>
      </c>
      <c r="E58" s="8"/>
      <c r="F58" s="8"/>
      <c r="G58" s="175"/>
      <c r="H58" s="193"/>
    </row>
    <row r="59" spans="1:8" ht="16.5" thickBot="1">
      <c r="A59" s="232" t="s">
        <v>38</v>
      </c>
      <c r="B59" s="208" t="s">
        <v>48</v>
      </c>
      <c r="C59" s="209" t="s">
        <v>57</v>
      </c>
      <c r="D59" s="209" t="s">
        <v>55</v>
      </c>
      <c r="E59" s="209" t="s">
        <v>13</v>
      </c>
      <c r="F59" s="209"/>
      <c r="G59" s="221">
        <f>'Прилож № 4'!G25</f>
        <v>124.6</v>
      </c>
      <c r="H59" s="211"/>
    </row>
    <row r="60" spans="1:8" ht="16.5" thickBot="1">
      <c r="A60" s="66" t="s">
        <v>58</v>
      </c>
      <c r="B60" s="48" t="s">
        <v>59</v>
      </c>
      <c r="C60" s="36" t="s">
        <v>69</v>
      </c>
      <c r="D60" s="35" t="s">
        <v>68</v>
      </c>
      <c r="E60" s="35" t="s">
        <v>70</v>
      </c>
      <c r="F60" s="52"/>
      <c r="G60" s="177">
        <f>G61+G64</f>
        <v>2151.5</v>
      </c>
      <c r="H60" s="92">
        <f aca="true" t="shared" si="0" ref="G60:H62">H61</f>
        <v>0</v>
      </c>
    </row>
    <row r="61" spans="1:8" ht="15.75">
      <c r="A61" s="123" t="s">
        <v>12</v>
      </c>
      <c r="B61" s="206" t="s">
        <v>59</v>
      </c>
      <c r="C61" s="16" t="s">
        <v>60</v>
      </c>
      <c r="D61" s="182" t="s">
        <v>68</v>
      </c>
      <c r="E61" s="182" t="s">
        <v>70</v>
      </c>
      <c r="F61" s="49"/>
      <c r="G61" s="176">
        <f t="shared" si="0"/>
        <v>2000</v>
      </c>
      <c r="H61" s="207">
        <f t="shared" si="0"/>
        <v>0</v>
      </c>
    </row>
    <row r="62" spans="1:8" ht="15.75">
      <c r="A62" s="121" t="s">
        <v>61</v>
      </c>
      <c r="B62" s="124" t="s">
        <v>59</v>
      </c>
      <c r="C62" s="5" t="s">
        <v>60</v>
      </c>
      <c r="D62" s="5" t="s">
        <v>62</v>
      </c>
      <c r="E62" s="5" t="s">
        <v>70</v>
      </c>
      <c r="F62" s="28"/>
      <c r="G62" s="174">
        <f t="shared" si="0"/>
        <v>2000</v>
      </c>
      <c r="H62" s="125">
        <f t="shared" si="0"/>
        <v>0</v>
      </c>
    </row>
    <row r="63" spans="1:8" ht="15.75">
      <c r="A63" s="15" t="s">
        <v>38</v>
      </c>
      <c r="B63" s="124" t="s">
        <v>59</v>
      </c>
      <c r="C63" s="5" t="s">
        <v>60</v>
      </c>
      <c r="D63" s="5" t="s">
        <v>62</v>
      </c>
      <c r="E63" s="5" t="s">
        <v>13</v>
      </c>
      <c r="F63" s="5"/>
      <c r="G63" s="199">
        <f>'Прилож № 4'!G32</f>
        <v>2000</v>
      </c>
      <c r="H63" s="191">
        <f>'Прилож № 4'!H32</f>
        <v>0</v>
      </c>
    </row>
    <row r="64" spans="1:8" ht="15.75">
      <c r="A64" s="15" t="s">
        <v>64</v>
      </c>
      <c r="B64" s="124" t="s">
        <v>59</v>
      </c>
      <c r="C64" s="5" t="s">
        <v>65</v>
      </c>
      <c r="D64" s="5" t="s">
        <v>68</v>
      </c>
      <c r="E64" s="5" t="s">
        <v>70</v>
      </c>
      <c r="F64" s="5"/>
      <c r="G64" s="199">
        <f>G65+G68</f>
        <v>151.5</v>
      </c>
      <c r="H64" s="191"/>
    </row>
    <row r="65" spans="1:8" ht="15.75">
      <c r="A65" s="15" t="s">
        <v>130</v>
      </c>
      <c r="B65" s="124" t="s">
        <v>59</v>
      </c>
      <c r="C65" s="5" t="s">
        <v>65</v>
      </c>
      <c r="D65" s="5" t="s">
        <v>131</v>
      </c>
      <c r="E65" s="5" t="s">
        <v>70</v>
      </c>
      <c r="F65" s="5"/>
      <c r="G65" s="199">
        <f>G66</f>
        <v>72</v>
      </c>
      <c r="H65" s="191"/>
    </row>
    <row r="66" spans="1:8" ht="15.75">
      <c r="A66" s="15" t="s">
        <v>38</v>
      </c>
      <c r="B66" s="124" t="s">
        <v>59</v>
      </c>
      <c r="C66" s="5" t="s">
        <v>65</v>
      </c>
      <c r="D66" s="5" t="s">
        <v>131</v>
      </c>
      <c r="E66" s="5" t="s">
        <v>13</v>
      </c>
      <c r="F66" s="5"/>
      <c r="G66" s="199">
        <f>'Прилож № 4'!G54</f>
        <v>72</v>
      </c>
      <c r="H66" s="191"/>
    </row>
    <row r="67" spans="1:8" ht="15.75">
      <c r="A67" s="15" t="s">
        <v>165</v>
      </c>
      <c r="B67" s="124"/>
      <c r="C67" s="5"/>
      <c r="D67" s="5"/>
      <c r="E67" s="5"/>
      <c r="F67" s="5"/>
      <c r="G67" s="199"/>
      <c r="H67" s="191"/>
    </row>
    <row r="68" spans="1:8" ht="15.75">
      <c r="A68" s="15" t="s">
        <v>66</v>
      </c>
      <c r="B68" s="124" t="s">
        <v>59</v>
      </c>
      <c r="C68" s="5" t="s">
        <v>65</v>
      </c>
      <c r="D68" s="5" t="s">
        <v>67</v>
      </c>
      <c r="E68" s="5" t="s">
        <v>70</v>
      </c>
      <c r="F68" s="5"/>
      <c r="G68" s="199">
        <f>G70</f>
        <v>79.5</v>
      </c>
      <c r="H68" s="191"/>
    </row>
    <row r="69" spans="1:8" ht="15.75">
      <c r="A69" s="15" t="s">
        <v>166</v>
      </c>
      <c r="B69" s="124"/>
      <c r="C69" s="5"/>
      <c r="D69" s="5"/>
      <c r="E69" s="5"/>
      <c r="F69" s="5"/>
      <c r="G69" s="199"/>
      <c r="H69" s="191"/>
    </row>
    <row r="70" spans="1:8" ht="16.5" thickBot="1">
      <c r="A70" s="6" t="s">
        <v>63</v>
      </c>
      <c r="B70" s="208" t="s">
        <v>59</v>
      </c>
      <c r="C70" s="209" t="s">
        <v>65</v>
      </c>
      <c r="D70" s="209" t="s">
        <v>67</v>
      </c>
      <c r="E70" s="209" t="s">
        <v>167</v>
      </c>
      <c r="F70" s="209"/>
      <c r="G70" s="210">
        <f>'Прилож № 4'!G58</f>
        <v>79.5</v>
      </c>
      <c r="H70" s="211"/>
    </row>
    <row r="71" spans="1:8" ht="16.5" thickBot="1">
      <c r="A71" s="74" t="s">
        <v>103</v>
      </c>
      <c r="B71" s="204"/>
      <c r="C71" s="12"/>
      <c r="D71" s="12"/>
      <c r="E71" s="12"/>
      <c r="F71" s="134"/>
      <c r="G71" s="177">
        <f>G11+G18+G25+G35+G43+G60</f>
        <v>2744.6</v>
      </c>
      <c r="H71" s="205">
        <f>H11+H18+H25+H35+H43+H60</f>
        <v>0</v>
      </c>
    </row>
  </sheetData>
  <mergeCells count="2">
    <mergeCell ref="A7:H7"/>
    <mergeCell ref="A8:H8"/>
  </mergeCells>
  <printOptions/>
  <pageMargins left="0.42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3" sqref="H3"/>
    </sheetView>
  </sheetViews>
  <sheetFormatPr defaultColWidth="8.796875" defaultRowHeight="15"/>
  <cols>
    <col min="1" max="1" width="42.69921875" style="0" customWidth="1"/>
    <col min="2" max="2" width="4.59765625" style="1" customWidth="1"/>
    <col min="3" max="4" width="5.59765625" style="1" customWidth="1"/>
    <col min="5" max="5" width="7.69921875" style="1" customWidth="1"/>
    <col min="6" max="6" width="5.59765625" style="0" customWidth="1"/>
    <col min="7" max="7" width="10.19921875" style="0" customWidth="1"/>
    <col min="8" max="8" width="8.8984375" style="0" customWidth="1"/>
  </cols>
  <sheetData>
    <row r="1" spans="7:8" ht="15.75">
      <c r="G1" s="219"/>
      <c r="H1" s="218" t="s">
        <v>174</v>
      </c>
    </row>
    <row r="2" spans="7:8" ht="15.75">
      <c r="G2" s="219"/>
      <c r="H2" s="218" t="s">
        <v>169</v>
      </c>
    </row>
    <row r="3" spans="7:8" ht="15.75">
      <c r="G3" s="219"/>
      <c r="H3" s="218" t="s">
        <v>181</v>
      </c>
    </row>
    <row r="4" spans="7:8" ht="15.75">
      <c r="G4" s="219"/>
      <c r="H4" s="218" t="s">
        <v>175</v>
      </c>
    </row>
    <row r="5" spans="7:8" ht="15.75">
      <c r="G5" s="219"/>
      <c r="H5" s="218" t="s">
        <v>170</v>
      </c>
    </row>
    <row r="6" spans="7:8" ht="15.75">
      <c r="G6" s="219"/>
      <c r="H6" s="218"/>
    </row>
    <row r="7" spans="1:8" ht="15.75">
      <c r="A7" s="274" t="s">
        <v>154</v>
      </c>
      <c r="B7" s="274"/>
      <c r="C7" s="274"/>
      <c r="D7" s="274"/>
      <c r="E7" s="274"/>
      <c r="F7" s="274"/>
      <c r="G7" s="274"/>
      <c r="H7" s="274"/>
    </row>
    <row r="8" spans="1:5" ht="16.5" thickBot="1">
      <c r="A8" s="2"/>
      <c r="B8" s="3"/>
      <c r="C8" s="3"/>
      <c r="D8" s="3"/>
      <c r="E8" s="3"/>
    </row>
    <row r="9" spans="1:8" ht="15.75">
      <c r="A9" s="25" t="s">
        <v>0</v>
      </c>
      <c r="B9" s="26" t="s">
        <v>76</v>
      </c>
      <c r="C9" s="23" t="s">
        <v>77</v>
      </c>
      <c r="D9" s="23" t="s">
        <v>82</v>
      </c>
      <c r="E9" s="23" t="s">
        <v>81</v>
      </c>
      <c r="F9" s="99" t="s">
        <v>79</v>
      </c>
      <c r="G9" s="27" t="s">
        <v>80</v>
      </c>
      <c r="H9" s="167" t="s">
        <v>157</v>
      </c>
    </row>
    <row r="10" spans="1:8" ht="24" thickBot="1">
      <c r="A10" s="170"/>
      <c r="B10" s="171"/>
      <c r="C10" s="58"/>
      <c r="D10" s="58" t="s">
        <v>83</v>
      </c>
      <c r="E10" s="58" t="s">
        <v>78</v>
      </c>
      <c r="F10" s="102"/>
      <c r="G10" s="31"/>
      <c r="H10" s="169" t="s">
        <v>158</v>
      </c>
    </row>
    <row r="11" spans="1:8" ht="16.5" thickBot="1">
      <c r="A11" s="66" t="s">
        <v>87</v>
      </c>
      <c r="B11" s="48" t="s">
        <v>86</v>
      </c>
      <c r="C11" s="36"/>
      <c r="D11" s="35"/>
      <c r="E11" s="35"/>
      <c r="F11" s="198"/>
      <c r="G11" s="256">
        <f>G13</f>
        <v>200</v>
      </c>
      <c r="H11" s="190"/>
    </row>
    <row r="12" spans="1:8" ht="15.75">
      <c r="A12" s="234" t="s">
        <v>41</v>
      </c>
      <c r="B12" s="238"/>
      <c r="C12" s="19"/>
      <c r="D12" s="18"/>
      <c r="E12" s="18"/>
      <c r="F12" s="244"/>
      <c r="G12" s="257"/>
      <c r="H12" s="32"/>
    </row>
    <row r="13" spans="1:8" ht="15.75">
      <c r="A13" s="234" t="s">
        <v>42</v>
      </c>
      <c r="B13" s="238" t="s">
        <v>86</v>
      </c>
      <c r="C13" s="19" t="s">
        <v>48</v>
      </c>
      <c r="D13" s="18"/>
      <c r="E13" s="18"/>
      <c r="F13" s="244"/>
      <c r="G13" s="257">
        <f>G14</f>
        <v>200</v>
      </c>
      <c r="H13" s="32"/>
    </row>
    <row r="14" spans="1:8" ht="15.75">
      <c r="A14" s="121" t="s">
        <v>43</v>
      </c>
      <c r="B14" s="124" t="s">
        <v>86</v>
      </c>
      <c r="C14" s="11" t="s">
        <v>48</v>
      </c>
      <c r="D14" s="5" t="s">
        <v>44</v>
      </c>
      <c r="E14" s="5"/>
      <c r="F14" s="15"/>
      <c r="G14" s="258">
        <f>G16+G19</f>
        <v>200</v>
      </c>
      <c r="H14" s="32"/>
    </row>
    <row r="15" spans="1:8" ht="15.75">
      <c r="A15" s="121" t="s">
        <v>45</v>
      </c>
      <c r="B15" s="124"/>
      <c r="C15" s="11"/>
      <c r="D15" s="5"/>
      <c r="E15" s="5"/>
      <c r="F15" s="15"/>
      <c r="G15" s="258"/>
      <c r="H15" s="32"/>
    </row>
    <row r="16" spans="1:8" ht="15.75">
      <c r="A16" s="121" t="s">
        <v>46</v>
      </c>
      <c r="B16" s="124" t="s">
        <v>86</v>
      </c>
      <c r="C16" s="11" t="s">
        <v>48</v>
      </c>
      <c r="D16" s="5" t="s">
        <v>44</v>
      </c>
      <c r="E16" s="5" t="s">
        <v>47</v>
      </c>
      <c r="F16" s="15"/>
      <c r="G16" s="258">
        <f>G17</f>
        <v>-200</v>
      </c>
      <c r="H16" s="32"/>
    </row>
    <row r="17" spans="1:8" ht="15.75">
      <c r="A17" s="122" t="s">
        <v>38</v>
      </c>
      <c r="B17" s="124" t="s">
        <v>86</v>
      </c>
      <c r="C17" s="11" t="s">
        <v>48</v>
      </c>
      <c r="D17" s="5" t="s">
        <v>44</v>
      </c>
      <c r="E17" s="5" t="s">
        <v>47</v>
      </c>
      <c r="F17" s="15">
        <v>327</v>
      </c>
      <c r="G17" s="258">
        <f>-435+235</f>
        <v>-200</v>
      </c>
      <c r="H17" s="32"/>
    </row>
    <row r="18" spans="1:8" ht="15.75">
      <c r="A18" s="121" t="s">
        <v>49</v>
      </c>
      <c r="B18" s="124"/>
      <c r="C18" s="11"/>
      <c r="D18" s="5"/>
      <c r="E18" s="5"/>
      <c r="F18" s="15"/>
      <c r="G18" s="258"/>
      <c r="H18" s="32"/>
    </row>
    <row r="19" spans="1:8" ht="15.75">
      <c r="A19" s="121" t="s">
        <v>50</v>
      </c>
      <c r="B19" s="124" t="s">
        <v>86</v>
      </c>
      <c r="C19" s="11" t="s">
        <v>48</v>
      </c>
      <c r="D19" s="5" t="s">
        <v>44</v>
      </c>
      <c r="E19" s="5" t="s">
        <v>51</v>
      </c>
      <c r="F19" s="15"/>
      <c r="G19" s="258">
        <f>G20</f>
        <v>400</v>
      </c>
      <c r="H19" s="32"/>
    </row>
    <row r="20" spans="1:8" ht="15.75">
      <c r="A20" s="122" t="s">
        <v>38</v>
      </c>
      <c r="B20" s="124" t="s">
        <v>86</v>
      </c>
      <c r="C20" s="11" t="s">
        <v>48</v>
      </c>
      <c r="D20" s="5" t="s">
        <v>44</v>
      </c>
      <c r="E20" s="5" t="s">
        <v>51</v>
      </c>
      <c r="F20" s="15">
        <v>327</v>
      </c>
      <c r="G20" s="258">
        <v>400</v>
      </c>
      <c r="H20" s="32"/>
    </row>
    <row r="21" spans="1:8" ht="15.75">
      <c r="A21" s="121" t="s">
        <v>20</v>
      </c>
      <c r="B21" s="124" t="s">
        <v>86</v>
      </c>
      <c r="C21" s="11" t="s">
        <v>48</v>
      </c>
      <c r="D21" s="5" t="s">
        <v>57</v>
      </c>
      <c r="E21" s="5" t="s">
        <v>19</v>
      </c>
      <c r="F21" s="15"/>
      <c r="G21" s="258">
        <f>G22</f>
        <v>-124.6</v>
      </c>
      <c r="H21" s="32"/>
    </row>
    <row r="22" spans="1:8" ht="15.75">
      <c r="A22" s="123" t="s">
        <v>71</v>
      </c>
      <c r="B22" s="124" t="s">
        <v>86</v>
      </c>
      <c r="C22" s="11" t="s">
        <v>48</v>
      </c>
      <c r="D22" s="5" t="s">
        <v>57</v>
      </c>
      <c r="E22" s="5" t="s">
        <v>19</v>
      </c>
      <c r="F22" s="245" t="s">
        <v>72</v>
      </c>
      <c r="G22" s="258">
        <v>-124.6</v>
      </c>
      <c r="H22" s="32"/>
    </row>
    <row r="23" spans="1:8" ht="15.75">
      <c r="A23" s="121" t="s">
        <v>53</v>
      </c>
      <c r="B23" s="124"/>
      <c r="C23" s="11"/>
      <c r="D23" s="5"/>
      <c r="E23" s="5"/>
      <c r="F23" s="15"/>
      <c r="G23" s="258"/>
      <c r="H23" s="32"/>
    </row>
    <row r="24" spans="1:8" ht="15.75">
      <c r="A24" s="123" t="s">
        <v>54</v>
      </c>
      <c r="B24" s="124" t="s">
        <v>86</v>
      </c>
      <c r="C24" s="11" t="s">
        <v>48</v>
      </c>
      <c r="D24" s="5" t="s">
        <v>57</v>
      </c>
      <c r="E24" s="5" t="s">
        <v>55</v>
      </c>
      <c r="F24" s="15"/>
      <c r="G24" s="258">
        <f>G25</f>
        <v>124.6</v>
      </c>
      <c r="H24" s="32"/>
    </row>
    <row r="25" spans="1:8" ht="16.5" thickBot="1">
      <c r="A25" s="122" t="s">
        <v>38</v>
      </c>
      <c r="B25" s="126" t="s">
        <v>86</v>
      </c>
      <c r="C25" s="7" t="s">
        <v>48</v>
      </c>
      <c r="D25" s="8" t="s">
        <v>57</v>
      </c>
      <c r="E25" s="8" t="s">
        <v>55</v>
      </c>
      <c r="F25" s="6">
        <v>327</v>
      </c>
      <c r="G25" s="259">
        <v>124.6</v>
      </c>
      <c r="H25" s="32"/>
    </row>
    <row r="26" spans="1:8" ht="15.75">
      <c r="A26" s="83" t="s">
        <v>90</v>
      </c>
      <c r="B26" s="239" t="s">
        <v>88</v>
      </c>
      <c r="C26" s="41"/>
      <c r="D26" s="40"/>
      <c r="E26" s="40"/>
      <c r="F26" s="246"/>
      <c r="G26" s="260">
        <f>G28</f>
        <v>2000</v>
      </c>
      <c r="H26" s="200">
        <f>H28</f>
        <v>0</v>
      </c>
    </row>
    <row r="27" spans="1:8" ht="16.5" thickBot="1">
      <c r="A27" s="80" t="s">
        <v>91</v>
      </c>
      <c r="B27" s="240"/>
      <c r="C27" s="43"/>
      <c r="D27" s="42"/>
      <c r="E27" s="42"/>
      <c r="F27" s="247"/>
      <c r="G27" s="261"/>
      <c r="H27" s="188"/>
    </row>
    <row r="28" spans="1:8" ht="15.75">
      <c r="A28" s="235" t="s">
        <v>58</v>
      </c>
      <c r="B28" s="241" t="s">
        <v>88</v>
      </c>
      <c r="C28" s="39" t="s">
        <v>59</v>
      </c>
      <c r="D28" s="17"/>
      <c r="E28" s="17"/>
      <c r="F28" s="248"/>
      <c r="G28" s="262">
        <f>G29</f>
        <v>2000</v>
      </c>
      <c r="H28" s="201">
        <f>H29</f>
        <v>0</v>
      </c>
    </row>
    <row r="29" spans="1:8" ht="15.75">
      <c r="A29" s="121" t="s">
        <v>12</v>
      </c>
      <c r="B29" s="124" t="s">
        <v>88</v>
      </c>
      <c r="C29" s="11" t="s">
        <v>59</v>
      </c>
      <c r="D29" s="5" t="s">
        <v>60</v>
      </c>
      <c r="E29" s="5"/>
      <c r="F29" s="15"/>
      <c r="G29" s="258">
        <f>G31</f>
        <v>2000</v>
      </c>
      <c r="H29" s="86">
        <f>H31</f>
        <v>0</v>
      </c>
    </row>
    <row r="30" spans="1:8" ht="15.75">
      <c r="A30" s="122" t="s">
        <v>38</v>
      </c>
      <c r="B30" s="124" t="s">
        <v>88</v>
      </c>
      <c r="C30" s="11" t="s">
        <v>59</v>
      </c>
      <c r="D30" s="5" t="s">
        <v>60</v>
      </c>
      <c r="E30" s="5" t="s">
        <v>55</v>
      </c>
      <c r="F30" s="15">
        <v>327</v>
      </c>
      <c r="G30" s="258"/>
      <c r="H30" s="32"/>
    </row>
    <row r="31" spans="1:8" ht="15.75">
      <c r="A31" s="121" t="s">
        <v>61</v>
      </c>
      <c r="B31" s="124" t="s">
        <v>88</v>
      </c>
      <c r="C31" s="11" t="s">
        <v>59</v>
      </c>
      <c r="D31" s="5" t="s">
        <v>60</v>
      </c>
      <c r="E31" s="5" t="s">
        <v>62</v>
      </c>
      <c r="F31" s="15"/>
      <c r="G31" s="258">
        <f>G32</f>
        <v>2000</v>
      </c>
      <c r="H31" s="86">
        <f>H32</f>
        <v>0</v>
      </c>
    </row>
    <row r="32" spans="1:8" ht="16.5" thickBot="1">
      <c r="A32" s="122" t="s">
        <v>38</v>
      </c>
      <c r="B32" s="124" t="s">
        <v>88</v>
      </c>
      <c r="C32" s="11" t="s">
        <v>59</v>
      </c>
      <c r="D32" s="5" t="s">
        <v>60</v>
      </c>
      <c r="E32" s="5" t="s">
        <v>62</v>
      </c>
      <c r="F32" s="15">
        <v>327</v>
      </c>
      <c r="G32" s="258">
        <v>2000</v>
      </c>
      <c r="H32" s="86"/>
    </row>
    <row r="33" spans="1:8" ht="15.75">
      <c r="A33" s="180" t="s">
        <v>124</v>
      </c>
      <c r="B33" s="239"/>
      <c r="C33" s="41"/>
      <c r="D33" s="40"/>
      <c r="E33" s="40"/>
      <c r="F33" s="246"/>
      <c r="G33" s="260"/>
      <c r="H33" s="187"/>
    </row>
    <row r="34" spans="1:8" ht="16.5" thickBot="1">
      <c r="A34" s="236" t="s">
        <v>125</v>
      </c>
      <c r="B34" s="240" t="s">
        <v>72</v>
      </c>
      <c r="C34" s="43"/>
      <c r="D34" s="42"/>
      <c r="E34" s="42"/>
      <c r="F34" s="44"/>
      <c r="G34" s="261">
        <f>G35+G41</f>
        <v>0</v>
      </c>
      <c r="H34" s="188"/>
    </row>
    <row r="35" spans="1:8" ht="15.75">
      <c r="A35" s="235" t="s">
        <v>17</v>
      </c>
      <c r="B35" s="241" t="s">
        <v>72</v>
      </c>
      <c r="C35" s="17" t="s">
        <v>18</v>
      </c>
      <c r="D35" s="17"/>
      <c r="E35" s="17"/>
      <c r="F35" s="38"/>
      <c r="G35" s="262">
        <f>G38</f>
        <v>-24.5</v>
      </c>
      <c r="H35" s="189"/>
    </row>
    <row r="36" spans="1:8" ht="15.75">
      <c r="A36" s="121" t="s">
        <v>21</v>
      </c>
      <c r="B36" s="124"/>
      <c r="C36" s="5"/>
      <c r="D36" s="5"/>
      <c r="E36" s="5"/>
      <c r="F36" s="28"/>
      <c r="G36" s="258"/>
      <c r="H36" s="32"/>
    </row>
    <row r="37" spans="1:8" ht="15.75">
      <c r="A37" s="122" t="s">
        <v>22</v>
      </c>
      <c r="B37" s="124"/>
      <c r="C37" s="5"/>
      <c r="D37" s="5"/>
      <c r="E37" s="5"/>
      <c r="F37" s="28"/>
      <c r="G37" s="258"/>
      <c r="H37" s="32"/>
    </row>
    <row r="38" spans="1:8" ht="15.75">
      <c r="A38" s="121" t="s">
        <v>23</v>
      </c>
      <c r="B38" s="124" t="s">
        <v>72</v>
      </c>
      <c r="C38" s="5" t="s">
        <v>18</v>
      </c>
      <c r="D38" s="5" t="s">
        <v>24</v>
      </c>
      <c r="E38" s="5"/>
      <c r="F38" s="28"/>
      <c r="G38" s="258">
        <f>G39</f>
        <v>-24.5</v>
      </c>
      <c r="H38" s="32"/>
    </row>
    <row r="39" spans="1:8" ht="15.75">
      <c r="A39" s="121" t="s">
        <v>20</v>
      </c>
      <c r="B39" s="124" t="s">
        <v>72</v>
      </c>
      <c r="C39" s="5" t="s">
        <v>18</v>
      </c>
      <c r="D39" s="5" t="s">
        <v>24</v>
      </c>
      <c r="E39" s="5" t="s">
        <v>19</v>
      </c>
      <c r="F39" s="28"/>
      <c r="G39" s="258">
        <f>G40</f>
        <v>-24.5</v>
      </c>
      <c r="H39" s="32"/>
    </row>
    <row r="40" spans="1:8" ht="15.75">
      <c r="A40" s="123" t="s">
        <v>71</v>
      </c>
      <c r="B40" s="124" t="s">
        <v>72</v>
      </c>
      <c r="C40" s="5" t="s">
        <v>18</v>
      </c>
      <c r="D40" s="5" t="s">
        <v>24</v>
      </c>
      <c r="E40" s="5" t="s">
        <v>19</v>
      </c>
      <c r="F40" s="245" t="s">
        <v>72</v>
      </c>
      <c r="G40" s="258">
        <v>-24.5</v>
      </c>
      <c r="H40" s="32"/>
    </row>
    <row r="41" spans="1:8" ht="15.75">
      <c r="A41" s="234" t="s">
        <v>4</v>
      </c>
      <c r="B41" s="238" t="s">
        <v>72</v>
      </c>
      <c r="C41" s="18" t="s">
        <v>35</v>
      </c>
      <c r="D41" s="18"/>
      <c r="E41" s="18"/>
      <c r="F41" s="244"/>
      <c r="G41" s="263">
        <f>G42</f>
        <v>24.5</v>
      </c>
      <c r="H41" s="32"/>
    </row>
    <row r="42" spans="1:8" ht="15.75">
      <c r="A42" s="121" t="s">
        <v>5</v>
      </c>
      <c r="B42" s="124" t="s">
        <v>72</v>
      </c>
      <c r="C42" s="11" t="s">
        <v>35</v>
      </c>
      <c r="D42" s="5" t="s">
        <v>36</v>
      </c>
      <c r="E42" s="5"/>
      <c r="F42" s="15"/>
      <c r="G42" s="263">
        <f>G43</f>
        <v>24.5</v>
      </c>
      <c r="H42" s="32"/>
    </row>
    <row r="43" spans="1:8" ht="15.75">
      <c r="A43" s="121" t="s">
        <v>6</v>
      </c>
      <c r="B43" s="124" t="s">
        <v>72</v>
      </c>
      <c r="C43" s="11" t="s">
        <v>35</v>
      </c>
      <c r="D43" s="5" t="s">
        <v>36</v>
      </c>
      <c r="E43" s="5" t="s">
        <v>37</v>
      </c>
      <c r="F43" s="15"/>
      <c r="G43" s="263">
        <f>G44</f>
        <v>24.5</v>
      </c>
      <c r="H43" s="32"/>
    </row>
    <row r="44" spans="1:8" ht="16.5" thickBot="1">
      <c r="A44" s="122" t="s">
        <v>38</v>
      </c>
      <c r="B44" s="126" t="s">
        <v>72</v>
      </c>
      <c r="C44" s="7" t="s">
        <v>35</v>
      </c>
      <c r="D44" s="8" t="s">
        <v>36</v>
      </c>
      <c r="E44" s="8" t="s">
        <v>37</v>
      </c>
      <c r="F44" s="15">
        <v>327</v>
      </c>
      <c r="G44" s="263">
        <v>24.5</v>
      </c>
      <c r="H44" s="32"/>
    </row>
    <row r="45" spans="1:8" ht="15.75">
      <c r="A45" s="111" t="s">
        <v>132</v>
      </c>
      <c r="B45" s="202"/>
      <c r="C45" s="46"/>
      <c r="D45" s="45"/>
      <c r="E45" s="45"/>
      <c r="F45" s="246"/>
      <c r="G45" s="260"/>
      <c r="H45" s="187"/>
    </row>
    <row r="46" spans="1:8" ht="16.5" thickBot="1">
      <c r="A46" s="80" t="s">
        <v>92</v>
      </c>
      <c r="B46" s="240" t="s">
        <v>146</v>
      </c>
      <c r="C46" s="43"/>
      <c r="D46" s="42"/>
      <c r="E46" s="42"/>
      <c r="F46" s="247"/>
      <c r="G46" s="261">
        <f>G47+G51</f>
        <v>200</v>
      </c>
      <c r="H46" s="188"/>
    </row>
    <row r="47" spans="1:8" ht="15.75">
      <c r="A47" s="235" t="s">
        <v>4</v>
      </c>
      <c r="B47" s="241" t="s">
        <v>146</v>
      </c>
      <c r="C47" s="39" t="s">
        <v>35</v>
      </c>
      <c r="D47" s="17"/>
      <c r="E47" s="17"/>
      <c r="F47" s="249"/>
      <c r="G47" s="262">
        <f>G48</f>
        <v>48.5</v>
      </c>
      <c r="H47" s="189"/>
    </row>
    <row r="48" spans="1:8" ht="15.75">
      <c r="A48" s="121" t="s">
        <v>39</v>
      </c>
      <c r="B48" s="124" t="s">
        <v>146</v>
      </c>
      <c r="C48" s="11" t="s">
        <v>35</v>
      </c>
      <c r="D48" s="5" t="s">
        <v>40</v>
      </c>
      <c r="E48" s="5"/>
      <c r="F48" s="15"/>
      <c r="G48" s="258">
        <f>G49</f>
        <v>48.5</v>
      </c>
      <c r="H48" s="32"/>
    </row>
    <row r="49" spans="1:8" ht="15.75">
      <c r="A49" s="121" t="s">
        <v>160</v>
      </c>
      <c r="B49" s="124" t="s">
        <v>146</v>
      </c>
      <c r="C49" s="11" t="s">
        <v>35</v>
      </c>
      <c r="D49" s="5" t="s">
        <v>40</v>
      </c>
      <c r="E49" s="5" t="s">
        <v>161</v>
      </c>
      <c r="F49" s="15"/>
      <c r="G49" s="258">
        <f>G50</f>
        <v>48.5</v>
      </c>
      <c r="H49" s="32"/>
    </row>
    <row r="50" spans="1:8" ht="15.75">
      <c r="A50" s="121" t="s">
        <v>38</v>
      </c>
      <c r="B50" s="124" t="s">
        <v>146</v>
      </c>
      <c r="C50" s="11" t="s">
        <v>35</v>
      </c>
      <c r="D50" s="5" t="s">
        <v>40</v>
      </c>
      <c r="E50" s="5" t="s">
        <v>161</v>
      </c>
      <c r="F50" s="15">
        <v>327</v>
      </c>
      <c r="G50" s="258">
        <v>48.5</v>
      </c>
      <c r="H50" s="32"/>
    </row>
    <row r="51" spans="1:8" ht="15.75">
      <c r="A51" s="234" t="s">
        <v>58</v>
      </c>
      <c r="B51" s="238" t="s">
        <v>146</v>
      </c>
      <c r="C51" s="19" t="s">
        <v>59</v>
      </c>
      <c r="D51" s="18"/>
      <c r="E51" s="18"/>
      <c r="F51" s="244"/>
      <c r="G51" s="257">
        <f>G52</f>
        <v>151.5</v>
      </c>
      <c r="H51" s="32"/>
    </row>
    <row r="52" spans="1:8" ht="15.75">
      <c r="A52" s="121" t="s">
        <v>93</v>
      </c>
      <c r="B52" s="124" t="s">
        <v>146</v>
      </c>
      <c r="C52" s="11" t="s">
        <v>59</v>
      </c>
      <c r="D52" s="5" t="s">
        <v>65</v>
      </c>
      <c r="E52" s="5"/>
      <c r="F52" s="15"/>
      <c r="G52" s="258">
        <f>G56+G53</f>
        <v>151.5</v>
      </c>
      <c r="H52" s="32"/>
    </row>
    <row r="53" spans="1:8" ht="15.75">
      <c r="A53" s="121" t="s">
        <v>130</v>
      </c>
      <c r="B53" s="124" t="s">
        <v>146</v>
      </c>
      <c r="C53" s="11" t="s">
        <v>59</v>
      </c>
      <c r="D53" s="5" t="s">
        <v>65</v>
      </c>
      <c r="E53" s="5" t="s">
        <v>131</v>
      </c>
      <c r="F53" s="15"/>
      <c r="G53" s="258">
        <f>G54</f>
        <v>72</v>
      </c>
      <c r="H53" s="32"/>
    </row>
    <row r="54" spans="1:8" ht="15.75">
      <c r="A54" s="122" t="s">
        <v>38</v>
      </c>
      <c r="B54" s="124" t="s">
        <v>146</v>
      </c>
      <c r="C54" s="11" t="s">
        <v>59</v>
      </c>
      <c r="D54" s="5" t="s">
        <v>65</v>
      </c>
      <c r="E54" s="5" t="s">
        <v>131</v>
      </c>
      <c r="F54" s="15">
        <v>327</v>
      </c>
      <c r="G54" s="258">
        <v>72</v>
      </c>
      <c r="H54" s="32"/>
    </row>
    <row r="55" spans="1:8" ht="15.75">
      <c r="A55" s="121" t="s">
        <v>94</v>
      </c>
      <c r="B55" s="124"/>
      <c r="C55" s="11"/>
      <c r="D55" s="5"/>
      <c r="E55" s="5"/>
      <c r="F55" s="15"/>
      <c r="G55" s="258"/>
      <c r="H55" s="32"/>
    </row>
    <row r="56" spans="1:8" ht="15.75">
      <c r="A56" s="121" t="s">
        <v>66</v>
      </c>
      <c r="B56" s="124" t="s">
        <v>146</v>
      </c>
      <c r="C56" s="11" t="s">
        <v>59</v>
      </c>
      <c r="D56" s="5" t="s">
        <v>65</v>
      </c>
      <c r="E56" s="5" t="s">
        <v>67</v>
      </c>
      <c r="F56" s="15"/>
      <c r="G56" s="258">
        <f>G58</f>
        <v>79.5</v>
      </c>
      <c r="H56" s="32"/>
    </row>
    <row r="57" spans="1:8" ht="15.75">
      <c r="A57" s="121" t="s">
        <v>95</v>
      </c>
      <c r="B57" s="124"/>
      <c r="C57" s="11"/>
      <c r="D57" s="5"/>
      <c r="E57" s="5"/>
      <c r="F57" s="15"/>
      <c r="G57" s="258"/>
      <c r="H57" s="32"/>
    </row>
    <row r="58" spans="1:8" ht="16.5" thickBot="1">
      <c r="A58" s="121" t="s">
        <v>63</v>
      </c>
      <c r="B58" s="124" t="s">
        <v>146</v>
      </c>
      <c r="C58" s="5" t="s">
        <v>59</v>
      </c>
      <c r="D58" s="5" t="s">
        <v>65</v>
      </c>
      <c r="E58" s="5" t="s">
        <v>67</v>
      </c>
      <c r="F58" s="15">
        <v>455</v>
      </c>
      <c r="G58" s="258">
        <v>79.5</v>
      </c>
      <c r="H58" s="32"/>
    </row>
    <row r="59" spans="1:8" ht="15.75">
      <c r="A59" s="111" t="s">
        <v>122</v>
      </c>
      <c r="B59" s="239"/>
      <c r="C59" s="40"/>
      <c r="D59" s="40"/>
      <c r="E59" s="40"/>
      <c r="F59" s="250"/>
      <c r="G59" s="264"/>
      <c r="H59" s="187"/>
    </row>
    <row r="60" spans="1:8" ht="16.5" thickBot="1">
      <c r="A60" s="112" t="s">
        <v>123</v>
      </c>
      <c r="B60" s="240" t="s">
        <v>147</v>
      </c>
      <c r="C60" s="42"/>
      <c r="D60" s="42"/>
      <c r="E60" s="42"/>
      <c r="F60" s="251"/>
      <c r="G60" s="265">
        <f>G61</f>
        <v>0</v>
      </c>
      <c r="H60" s="188"/>
    </row>
    <row r="61" spans="1:8" ht="15.75">
      <c r="A61" s="235" t="s">
        <v>28</v>
      </c>
      <c r="B61" s="241" t="s">
        <v>147</v>
      </c>
      <c r="C61" s="17" t="s">
        <v>29</v>
      </c>
      <c r="D61" s="17"/>
      <c r="E61" s="17"/>
      <c r="F61" s="248"/>
      <c r="G61" s="262">
        <f>G62+G67</f>
        <v>0</v>
      </c>
      <c r="H61" s="189"/>
    </row>
    <row r="62" spans="1:8" ht="15.75">
      <c r="A62" s="121" t="s">
        <v>89</v>
      </c>
      <c r="B62" s="124" t="s">
        <v>147</v>
      </c>
      <c r="C62" s="5" t="s">
        <v>29</v>
      </c>
      <c r="D62" s="5" t="s">
        <v>30</v>
      </c>
      <c r="E62" s="5"/>
      <c r="F62" s="15"/>
      <c r="G62" s="258">
        <f>G63</f>
        <v>104.5</v>
      </c>
      <c r="H62" s="32"/>
    </row>
    <row r="63" spans="1:8" ht="15.75">
      <c r="A63" s="121" t="s">
        <v>31</v>
      </c>
      <c r="B63" s="124" t="s">
        <v>147</v>
      </c>
      <c r="C63" s="5" t="s">
        <v>29</v>
      </c>
      <c r="D63" s="5" t="s">
        <v>30</v>
      </c>
      <c r="E63" s="5" t="s">
        <v>32</v>
      </c>
      <c r="F63" s="15"/>
      <c r="G63" s="258">
        <f>G64+G66</f>
        <v>104.5</v>
      </c>
      <c r="H63" s="32"/>
    </row>
    <row r="64" spans="1:8" ht="15.75">
      <c r="A64" s="122" t="s">
        <v>138</v>
      </c>
      <c r="B64" s="124" t="s">
        <v>147</v>
      </c>
      <c r="C64" s="8" t="s">
        <v>29</v>
      </c>
      <c r="D64" s="8" t="s">
        <v>30</v>
      </c>
      <c r="E64" s="8" t="s">
        <v>32</v>
      </c>
      <c r="F64" s="6">
        <v>197</v>
      </c>
      <c r="G64" s="259">
        <v>104.5</v>
      </c>
      <c r="H64" s="32"/>
    </row>
    <row r="65" spans="1:8" ht="15.75">
      <c r="A65" s="122" t="s">
        <v>148</v>
      </c>
      <c r="B65" s="126"/>
      <c r="C65" s="8"/>
      <c r="D65" s="8"/>
      <c r="E65" s="8"/>
      <c r="F65" s="6"/>
      <c r="G65" s="259"/>
      <c r="H65" s="32"/>
    </row>
    <row r="66" spans="1:8" ht="15.75">
      <c r="A66" s="122" t="s">
        <v>149</v>
      </c>
      <c r="B66" s="126" t="s">
        <v>147</v>
      </c>
      <c r="C66" s="8" t="s">
        <v>29</v>
      </c>
      <c r="D66" s="8" t="s">
        <v>30</v>
      </c>
      <c r="E66" s="8" t="s">
        <v>32</v>
      </c>
      <c r="F66" s="6">
        <v>410</v>
      </c>
      <c r="G66" s="259"/>
      <c r="H66" s="130"/>
    </row>
    <row r="67" spans="1:8" ht="15.75">
      <c r="A67" s="121" t="s">
        <v>3</v>
      </c>
      <c r="B67" s="124" t="s">
        <v>147</v>
      </c>
      <c r="C67" s="11" t="s">
        <v>29</v>
      </c>
      <c r="D67" s="5" t="s">
        <v>33</v>
      </c>
      <c r="E67" s="5"/>
      <c r="F67" s="15"/>
      <c r="G67" s="263">
        <f>G68</f>
        <v>-104.5</v>
      </c>
      <c r="H67" s="32"/>
    </row>
    <row r="68" spans="1:8" ht="15.75">
      <c r="A68" s="121" t="s">
        <v>145</v>
      </c>
      <c r="B68" s="124" t="s">
        <v>147</v>
      </c>
      <c r="C68" s="11" t="s">
        <v>29</v>
      </c>
      <c r="D68" s="5" t="s">
        <v>33</v>
      </c>
      <c r="E68" s="5" t="s">
        <v>117</v>
      </c>
      <c r="F68" s="15"/>
      <c r="G68" s="263">
        <f>G71+G69</f>
        <v>-104.5</v>
      </c>
      <c r="H68" s="32"/>
    </row>
    <row r="69" spans="1:8" ht="15.75">
      <c r="A69" s="121" t="s">
        <v>162</v>
      </c>
      <c r="B69" s="124" t="s">
        <v>147</v>
      </c>
      <c r="C69" s="5" t="s">
        <v>29</v>
      </c>
      <c r="D69" s="5" t="s">
        <v>33</v>
      </c>
      <c r="E69" s="5" t="s">
        <v>117</v>
      </c>
      <c r="F69" s="15">
        <v>411</v>
      </c>
      <c r="G69" s="258"/>
      <c r="H69" s="32"/>
    </row>
    <row r="70" spans="1:8" ht="15.75">
      <c r="A70" s="121" t="s">
        <v>84</v>
      </c>
      <c r="B70" s="124"/>
      <c r="C70" s="11"/>
      <c r="D70" s="5"/>
      <c r="E70" s="5"/>
      <c r="F70" s="15"/>
      <c r="G70" s="263"/>
      <c r="H70" s="32"/>
    </row>
    <row r="71" spans="1:8" ht="16.5" thickBot="1">
      <c r="A71" s="121" t="s">
        <v>85</v>
      </c>
      <c r="B71" s="124" t="s">
        <v>147</v>
      </c>
      <c r="C71" s="11" t="s">
        <v>29</v>
      </c>
      <c r="D71" s="5" t="s">
        <v>33</v>
      </c>
      <c r="E71" s="5" t="s">
        <v>117</v>
      </c>
      <c r="F71" s="15">
        <v>412</v>
      </c>
      <c r="G71" s="263">
        <v>-104.5</v>
      </c>
      <c r="H71" s="32"/>
    </row>
    <row r="72" spans="1:8" ht="16.5" thickBot="1">
      <c r="A72" s="66" t="s">
        <v>163</v>
      </c>
      <c r="B72" s="48" t="s">
        <v>164</v>
      </c>
      <c r="C72" s="35"/>
      <c r="D72" s="35"/>
      <c r="E72" s="35"/>
      <c r="F72" s="252"/>
      <c r="G72" s="266">
        <f>G73</f>
        <v>144.6</v>
      </c>
      <c r="H72" s="197"/>
    </row>
    <row r="73" spans="1:8" ht="15.75">
      <c r="A73" s="237" t="s">
        <v>28</v>
      </c>
      <c r="B73" s="132" t="s">
        <v>164</v>
      </c>
      <c r="C73" s="242" t="s">
        <v>29</v>
      </c>
      <c r="D73" s="242"/>
      <c r="E73" s="242"/>
      <c r="F73" s="246"/>
      <c r="G73" s="267">
        <f>G74</f>
        <v>144.6</v>
      </c>
      <c r="H73" s="243"/>
    </row>
    <row r="74" spans="1:8" ht="15.75">
      <c r="A74" s="121" t="s">
        <v>3</v>
      </c>
      <c r="B74" s="124" t="s">
        <v>164</v>
      </c>
      <c r="C74" s="5" t="s">
        <v>29</v>
      </c>
      <c r="D74" s="5" t="s">
        <v>33</v>
      </c>
      <c r="E74" s="5"/>
      <c r="F74" s="15"/>
      <c r="G74" s="263">
        <f>G75</f>
        <v>144.6</v>
      </c>
      <c r="H74" s="32"/>
    </row>
    <row r="75" spans="1:8" ht="15.75">
      <c r="A75" s="121" t="s">
        <v>145</v>
      </c>
      <c r="B75" s="124" t="s">
        <v>164</v>
      </c>
      <c r="C75" s="5" t="s">
        <v>29</v>
      </c>
      <c r="D75" s="5" t="s">
        <v>33</v>
      </c>
      <c r="E75" s="5" t="s">
        <v>117</v>
      </c>
      <c r="F75" s="15"/>
      <c r="G75" s="263">
        <f>G77</f>
        <v>144.6</v>
      </c>
      <c r="H75" s="32"/>
    </row>
    <row r="76" spans="1:8" ht="15.75">
      <c r="A76" s="121" t="s">
        <v>84</v>
      </c>
      <c r="B76" s="124"/>
      <c r="C76" s="5"/>
      <c r="D76" s="5"/>
      <c r="E76" s="5"/>
      <c r="F76" s="15"/>
      <c r="G76" s="263"/>
      <c r="H76" s="32"/>
    </row>
    <row r="77" spans="1:8" ht="16.5" thickBot="1">
      <c r="A77" s="232" t="s">
        <v>85</v>
      </c>
      <c r="B77" s="208" t="s">
        <v>164</v>
      </c>
      <c r="C77" s="209" t="s">
        <v>29</v>
      </c>
      <c r="D77" s="209" t="s">
        <v>33</v>
      </c>
      <c r="E77" s="209" t="s">
        <v>117</v>
      </c>
      <c r="F77" s="253">
        <v>412</v>
      </c>
      <c r="G77" s="268">
        <v>144.6</v>
      </c>
      <c r="H77" s="188"/>
    </row>
    <row r="78" spans="1:8" ht="16.5" thickBot="1">
      <c r="A78" s="74" t="s">
        <v>96</v>
      </c>
      <c r="B78" s="131"/>
      <c r="C78" s="12"/>
      <c r="D78" s="12"/>
      <c r="E78" s="12"/>
      <c r="F78" s="254"/>
      <c r="G78" s="256">
        <f>G11+G26+G34+G46+G60+G72</f>
        <v>2544.6</v>
      </c>
      <c r="H78" s="233">
        <f>H11+H26+H34+H46+H60+H72</f>
        <v>0</v>
      </c>
    </row>
    <row r="79" spans="1:8" ht="15.75">
      <c r="A79" s="237" t="s">
        <v>97</v>
      </c>
      <c r="B79" s="206"/>
      <c r="C79" s="16"/>
      <c r="D79" s="16"/>
      <c r="E79" s="16"/>
      <c r="F79" s="255"/>
      <c r="G79" s="269"/>
      <c r="H79" s="32"/>
    </row>
    <row r="80" spans="1:8" ht="15.75">
      <c r="A80" s="234" t="s">
        <v>98</v>
      </c>
      <c r="B80" s="124"/>
      <c r="C80" s="5"/>
      <c r="D80" s="5"/>
      <c r="E80" s="5"/>
      <c r="F80" s="15"/>
      <c r="G80" s="258"/>
      <c r="H80" s="32"/>
    </row>
    <row r="81" spans="1:8" ht="15.75">
      <c r="A81" s="234" t="s">
        <v>99</v>
      </c>
      <c r="B81" s="124"/>
      <c r="C81" s="5"/>
      <c r="D81" s="5"/>
      <c r="E81" s="5"/>
      <c r="F81" s="15"/>
      <c r="G81" s="258"/>
      <c r="H81" s="32"/>
    </row>
    <row r="82" spans="1:8" ht="16.5" thickBot="1">
      <c r="A82" s="236" t="s">
        <v>100</v>
      </c>
      <c r="B82" s="208"/>
      <c r="C82" s="209"/>
      <c r="D82" s="209"/>
      <c r="E82" s="209"/>
      <c r="F82" s="253"/>
      <c r="G82" s="270"/>
      <c r="H82" s="188"/>
    </row>
    <row r="83" spans="1:8" ht="15.75">
      <c r="A83" s="83" t="s">
        <v>101</v>
      </c>
      <c r="B83" s="239"/>
      <c r="C83" s="40"/>
      <c r="D83" s="40"/>
      <c r="E83" s="40"/>
      <c r="F83" s="250"/>
      <c r="G83" s="260"/>
      <c r="H83" s="187"/>
    </row>
    <row r="84" spans="1:8" ht="16.5" thickBot="1">
      <c r="A84" s="80" t="s">
        <v>102</v>
      </c>
      <c r="B84" s="240" t="s">
        <v>70</v>
      </c>
      <c r="C84" s="42" t="s">
        <v>27</v>
      </c>
      <c r="D84" s="42"/>
      <c r="E84" s="42"/>
      <c r="F84" s="251"/>
      <c r="G84" s="261">
        <f>G85</f>
        <v>200</v>
      </c>
      <c r="H84" s="188"/>
    </row>
    <row r="85" spans="1:8" ht="15.75">
      <c r="A85" s="123" t="s">
        <v>118</v>
      </c>
      <c r="B85" s="127"/>
      <c r="C85" s="10"/>
      <c r="D85" s="10"/>
      <c r="E85" s="10"/>
      <c r="F85" s="13"/>
      <c r="G85" s="271">
        <f>G86</f>
        <v>200</v>
      </c>
      <c r="H85" s="189"/>
    </row>
    <row r="86" spans="1:8" ht="15.75">
      <c r="A86" s="121" t="s">
        <v>119</v>
      </c>
      <c r="B86" s="124" t="s">
        <v>70</v>
      </c>
      <c r="C86" s="5" t="s">
        <v>27</v>
      </c>
      <c r="D86" s="5" t="s">
        <v>120</v>
      </c>
      <c r="E86" s="5"/>
      <c r="F86" s="15"/>
      <c r="G86" s="258">
        <f>G89</f>
        <v>200</v>
      </c>
      <c r="H86" s="32"/>
    </row>
    <row r="87" spans="1:8" ht="15.75">
      <c r="A87" s="122" t="s">
        <v>150</v>
      </c>
      <c r="B87" s="124"/>
      <c r="C87" s="5"/>
      <c r="D87" s="5"/>
      <c r="E87" s="5"/>
      <c r="F87" s="15"/>
      <c r="G87" s="258"/>
      <c r="H87" s="32"/>
    </row>
    <row r="88" spans="1:8" ht="15.75">
      <c r="A88" s="122" t="s">
        <v>134</v>
      </c>
      <c r="B88" s="126"/>
      <c r="C88" s="8"/>
      <c r="D88" s="8"/>
      <c r="E88" s="8"/>
      <c r="F88" s="6"/>
      <c r="G88" s="259"/>
      <c r="H88" s="32"/>
    </row>
    <row r="89" spans="1:8" ht="15.75">
      <c r="A89" s="122" t="s">
        <v>135</v>
      </c>
      <c r="B89" s="126" t="s">
        <v>70</v>
      </c>
      <c r="C89" s="8" t="s">
        <v>27</v>
      </c>
      <c r="D89" s="8" t="s">
        <v>120</v>
      </c>
      <c r="E89" s="8" t="s">
        <v>136</v>
      </c>
      <c r="F89" s="6"/>
      <c r="G89" s="259">
        <f>G90</f>
        <v>200</v>
      </c>
      <c r="H89" s="32"/>
    </row>
    <row r="90" spans="1:8" ht="16.5" thickBot="1">
      <c r="A90" s="232" t="s">
        <v>129</v>
      </c>
      <c r="B90" s="208" t="s">
        <v>70</v>
      </c>
      <c r="C90" s="209" t="s">
        <v>27</v>
      </c>
      <c r="D90" s="209" t="s">
        <v>120</v>
      </c>
      <c r="E90" s="209" t="s">
        <v>136</v>
      </c>
      <c r="F90" s="253">
        <v>216</v>
      </c>
      <c r="G90" s="270">
        <v>200</v>
      </c>
      <c r="H90" s="188"/>
    </row>
    <row r="91" spans="1:8" ht="16.5" thickBot="1">
      <c r="A91" s="66" t="s">
        <v>103</v>
      </c>
      <c r="B91" s="48"/>
      <c r="C91" s="35"/>
      <c r="D91" s="35"/>
      <c r="E91" s="35"/>
      <c r="F91" s="252"/>
      <c r="G91" s="256">
        <f>G78+G84</f>
        <v>2744.6</v>
      </c>
      <c r="H91" s="233">
        <f>H78+H84</f>
        <v>0</v>
      </c>
    </row>
  </sheetData>
  <mergeCells count="1">
    <mergeCell ref="A7:H7"/>
  </mergeCells>
  <printOptions/>
  <pageMargins left="0.38" right="0.29" top="0.9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I4" sqref="I4"/>
    </sheetView>
  </sheetViews>
  <sheetFormatPr defaultColWidth="8.796875" defaultRowHeight="15"/>
  <cols>
    <col min="1" max="1" width="5.09765625" style="0" customWidth="1"/>
  </cols>
  <sheetData>
    <row r="2" spans="2:10" ht="15.75">
      <c r="B2" s="213"/>
      <c r="C2" s="213"/>
      <c r="D2" s="213"/>
      <c r="E2" s="213"/>
      <c r="F2" s="213"/>
      <c r="G2" s="218"/>
      <c r="H2" s="218"/>
      <c r="I2" s="218" t="s">
        <v>156</v>
      </c>
      <c r="J2" s="213"/>
    </row>
    <row r="3" spans="2:10" ht="15.75">
      <c r="B3" s="213"/>
      <c r="C3" s="213"/>
      <c r="D3" s="213"/>
      <c r="E3" s="213"/>
      <c r="F3" s="213"/>
      <c r="G3" s="218"/>
      <c r="H3" s="218"/>
      <c r="I3" s="218" t="s">
        <v>169</v>
      </c>
      <c r="J3" s="213"/>
    </row>
    <row r="4" spans="2:10" ht="15.75">
      <c r="B4" s="213"/>
      <c r="C4" s="213"/>
      <c r="D4" s="213"/>
      <c r="E4" s="213"/>
      <c r="F4" s="213"/>
      <c r="G4" s="218"/>
      <c r="H4" s="218"/>
      <c r="I4" s="218" t="s">
        <v>180</v>
      </c>
      <c r="J4" s="213"/>
    </row>
    <row r="5" spans="2:10" ht="15.75">
      <c r="B5" s="213"/>
      <c r="C5" s="213"/>
      <c r="D5" s="213"/>
      <c r="E5" s="213"/>
      <c r="F5" s="213"/>
      <c r="G5" s="218"/>
      <c r="H5" s="218"/>
      <c r="I5" s="218" t="s">
        <v>176</v>
      </c>
      <c r="J5" s="213"/>
    </row>
    <row r="6" spans="2:10" ht="15.75">
      <c r="B6" s="213"/>
      <c r="C6" s="213"/>
      <c r="D6" s="213"/>
      <c r="E6" s="213"/>
      <c r="F6" s="213"/>
      <c r="G6" s="218"/>
      <c r="H6" s="218"/>
      <c r="I6" s="218" t="s">
        <v>170</v>
      </c>
      <c r="J6" s="213"/>
    </row>
    <row r="7" spans="2:10" ht="15.75">
      <c r="B7" s="213"/>
      <c r="C7" s="213"/>
      <c r="D7" s="213"/>
      <c r="E7" s="213"/>
      <c r="F7" s="213"/>
      <c r="G7" s="218"/>
      <c r="H7" s="218"/>
      <c r="I7" s="218"/>
      <c r="J7" s="213"/>
    </row>
    <row r="8" spans="1:9" ht="15.75">
      <c r="A8" s="215"/>
      <c r="B8" s="214" t="s">
        <v>177</v>
      </c>
      <c r="C8" s="214"/>
      <c r="D8" s="214"/>
      <c r="E8" s="214"/>
      <c r="F8" s="214"/>
      <c r="G8" s="214"/>
      <c r="H8" s="214"/>
      <c r="I8" s="215"/>
    </row>
    <row r="9" spans="2:8" ht="15.75">
      <c r="B9" s="281" t="s">
        <v>155</v>
      </c>
      <c r="C9" s="281"/>
      <c r="D9" s="281"/>
      <c r="E9" s="281"/>
      <c r="F9" s="281"/>
      <c r="G9" s="281"/>
      <c r="H9" s="281"/>
    </row>
    <row r="10" ht="16.5" thickBot="1"/>
    <row r="11" spans="2:8" ht="16.5" thickBot="1">
      <c r="B11" s="99"/>
      <c r="C11" s="100"/>
      <c r="D11" s="100"/>
      <c r="E11" s="100"/>
      <c r="F11" s="100"/>
      <c r="G11" s="27"/>
      <c r="H11" s="101" t="s">
        <v>106</v>
      </c>
    </row>
    <row r="12" spans="2:8" ht="15.75">
      <c r="B12" s="102"/>
      <c r="C12" s="103" t="s">
        <v>0</v>
      </c>
      <c r="D12" s="103"/>
      <c r="E12" s="103"/>
      <c r="F12" s="103"/>
      <c r="G12" s="31" t="s">
        <v>80</v>
      </c>
      <c r="H12" s="104" t="s">
        <v>115</v>
      </c>
    </row>
    <row r="13" spans="2:8" ht="16.5" thickBot="1">
      <c r="B13" s="105"/>
      <c r="C13" s="106"/>
      <c r="D13" s="106"/>
      <c r="E13" s="106"/>
      <c r="F13" s="106"/>
      <c r="G13" s="50"/>
      <c r="H13" s="107"/>
    </row>
    <row r="14" spans="2:8" ht="16.5" thickBot="1">
      <c r="B14" s="108" t="s">
        <v>87</v>
      </c>
      <c r="C14" s="68"/>
      <c r="D14" s="68"/>
      <c r="E14" s="68"/>
      <c r="F14" s="101"/>
      <c r="G14" s="101">
        <f>'Прилож № 4'!G22</f>
        <v>-124.6</v>
      </c>
      <c r="H14" s="51">
        <v>-98.7</v>
      </c>
    </row>
    <row r="15" spans="2:8" ht="15.75">
      <c r="B15" s="216" t="s">
        <v>126</v>
      </c>
      <c r="C15" s="217"/>
      <c r="D15" s="217"/>
      <c r="E15" s="217"/>
      <c r="F15" s="217"/>
      <c r="G15" s="99">
        <f>'Прилож № 4'!G38</f>
        <v>-24.5</v>
      </c>
      <c r="H15" s="27">
        <v>0</v>
      </c>
    </row>
    <row r="16" spans="2:8" ht="15.75">
      <c r="B16" s="275" t="s">
        <v>127</v>
      </c>
      <c r="C16" s="276"/>
      <c r="D16" s="276"/>
      <c r="E16" s="276"/>
      <c r="F16" s="277"/>
      <c r="G16" s="102"/>
      <c r="H16" s="31"/>
    </row>
    <row r="17" spans="2:8" ht="16.5" thickBot="1">
      <c r="B17" s="278" t="s">
        <v>128</v>
      </c>
      <c r="C17" s="279"/>
      <c r="D17" s="279"/>
      <c r="E17" s="279"/>
      <c r="F17" s="280"/>
      <c r="G17" s="105"/>
      <c r="H17" s="50"/>
    </row>
    <row r="18" spans="2:8" ht="16.5" thickBot="1">
      <c r="B18" s="105" t="s">
        <v>116</v>
      </c>
      <c r="C18" s="106"/>
      <c r="D18" s="106"/>
      <c r="E18" s="106"/>
      <c r="F18" s="107"/>
      <c r="G18" s="113">
        <f>G14+G15</f>
        <v>-149.1</v>
      </c>
      <c r="H18" s="114">
        <v>-98.7</v>
      </c>
    </row>
  </sheetData>
  <mergeCells count="3">
    <mergeCell ref="B16:F16"/>
    <mergeCell ref="B17:F17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2006-12-21T12:19:35Z</cp:lastPrinted>
  <dcterms:created xsi:type="dcterms:W3CDTF">2002-11-11T07:39:40Z</dcterms:created>
  <dcterms:modified xsi:type="dcterms:W3CDTF">2006-12-21T15:17:02Z</dcterms:modified>
  <cp:category/>
  <cp:version/>
  <cp:contentType/>
  <cp:contentStatus/>
</cp:coreProperties>
</file>