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Прил.№2" sheetId="1" r:id="rId1"/>
    <sheet name="Прил.№3" sheetId="2" r:id="rId2"/>
    <sheet name="Прил.№4" sheetId="3" r:id="rId3"/>
    <sheet name="Прил.№5" sheetId="4" r:id="rId4"/>
  </sheets>
  <definedNames>
    <definedName name="_xlnm.Print_Area" localSheetId="1">'Прил.№3'!$A:$IV</definedName>
  </definedNames>
  <calcPr fullCalcOnLoad="1"/>
</workbook>
</file>

<file path=xl/sharedStrings.xml><?xml version="1.0" encoding="utf-8"?>
<sst xmlns="http://schemas.openxmlformats.org/spreadsheetml/2006/main" count="991" uniqueCount="225">
  <si>
    <t>Наименование</t>
  </si>
  <si>
    <t>Коммунальное хозяйство</t>
  </si>
  <si>
    <t>Образование</t>
  </si>
  <si>
    <t>259</t>
  </si>
  <si>
    <t>Общее образование</t>
  </si>
  <si>
    <t>260</t>
  </si>
  <si>
    <t>262</t>
  </si>
  <si>
    <t>412</t>
  </si>
  <si>
    <t xml:space="preserve">Здравоохранение </t>
  </si>
  <si>
    <t>327</t>
  </si>
  <si>
    <t>Периодическая печать и издательства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</si>
  <si>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</si>
  <si>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</si>
  <si>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</si>
  <si>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</si>
  <si>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</si>
  <si>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</si>
  <si>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</si>
  <si>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</si>
  <si>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</si>
  <si>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</si>
  <si>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</si>
  <si>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</si>
  <si>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</si>
  <si>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</si>
  <si>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</si>
  <si>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</si>
  <si>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</si>
  <si>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</si>
  <si>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</si>
  <si>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</si>
  <si>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</si>
  <si>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</si>
  <si>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</si>
  <si>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</si>
  <si>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в сфере образования</t>
  </si>
  <si>
    <t>435 00 00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</si>
  <si>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</si>
  <si>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</si>
  <si>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</si>
  <si>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</si>
  <si>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Учреждения,обеспечивающие предоставление услуг в</t>
  </si>
  <si>
    <t>сфере образования</t>
  </si>
  <si>
    <t>Культура,кинематография и средства</t>
  </si>
  <si>
    <t>масовой информации</t>
  </si>
  <si>
    <t>Культура</t>
  </si>
  <si>
    <t>0801</t>
  </si>
  <si>
    <t>0800</t>
  </si>
  <si>
    <t>Телевидение и  радиовещание</t>
  </si>
  <si>
    <t>0803</t>
  </si>
  <si>
    <t>Телерадиокомпании</t>
  </si>
  <si>
    <t>453 00 00</t>
  </si>
  <si>
    <t>0804</t>
  </si>
  <si>
    <t>Периодические издания, учрежденные органами законода-</t>
  </si>
  <si>
    <t>тельной и исполнительной власти</t>
  </si>
  <si>
    <t>457 00 00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</si>
  <si>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</si>
  <si>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</si>
  <si>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</si>
  <si>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</si>
  <si>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</si>
  <si>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Учреждения, обеспечивающие предоставление услуг</t>
  </si>
  <si>
    <t>в сфере здравоохранения</t>
  </si>
  <si>
    <t>469 00 00</t>
  </si>
  <si>
    <t>Ведомственная структура расходов городского бюджета</t>
  </si>
  <si>
    <t xml:space="preserve">                      Приложение № 3</t>
  </si>
  <si>
    <t>000 00 00</t>
  </si>
  <si>
    <t>0000</t>
  </si>
  <si>
    <t>000</t>
  </si>
  <si>
    <t>Глава исполнительной власти местного самоуправления</t>
  </si>
  <si>
    <t>042</t>
  </si>
  <si>
    <t>Центральный аппарат</t>
  </si>
  <si>
    <t>0101</t>
  </si>
  <si>
    <t>005</t>
  </si>
  <si>
    <t>Предоставление субсидий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</si>
  <si>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</si>
  <si>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</si>
  <si>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</si>
  <si>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</si>
  <si>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</si>
  <si>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</si>
  <si>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</si>
  <si>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</si>
  <si>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</si>
  <si>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</si>
  <si>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</si>
  <si>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</si>
  <si>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</si>
  <si>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</si>
  <si>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</si>
  <si>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</si>
  <si>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</si>
  <si>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</si>
  <si>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</si>
  <si>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</si>
  <si>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006</t>
  </si>
  <si>
    <t>Станции переливания крови</t>
  </si>
  <si>
    <t>009</t>
  </si>
  <si>
    <t>472 00 00</t>
  </si>
  <si>
    <t xml:space="preserve">Муниципальное учреждение здравоохранения </t>
  </si>
  <si>
    <t xml:space="preserve">                        "ДЦГБ"</t>
  </si>
  <si>
    <t>007</t>
  </si>
  <si>
    <t>и делам молодежи</t>
  </si>
  <si>
    <t>008</t>
  </si>
  <si>
    <t xml:space="preserve">             МУП " ЖЭУ № 1 "</t>
  </si>
  <si>
    <t xml:space="preserve">             МУП " ЖЭУ № 2 "</t>
  </si>
  <si>
    <t>012</t>
  </si>
  <si>
    <t>013</t>
  </si>
  <si>
    <t xml:space="preserve">             МУП " ЖЭУ № 3 "</t>
  </si>
  <si>
    <t>014</t>
  </si>
  <si>
    <t xml:space="preserve">             МУП " ЖЭУ № 4 "</t>
  </si>
  <si>
    <t>015</t>
  </si>
  <si>
    <t xml:space="preserve">             МУП " Доллифт "</t>
  </si>
  <si>
    <t>016</t>
  </si>
  <si>
    <t xml:space="preserve">             МУП " ДГБ"</t>
  </si>
  <si>
    <t>018</t>
  </si>
  <si>
    <t>Областная научно-внедренческая лаборатория</t>
  </si>
  <si>
    <t>психопедагогики образования</t>
  </si>
  <si>
    <t>020</t>
  </si>
  <si>
    <t xml:space="preserve">МУ " Телерадиокомпания Долгопрудный" </t>
  </si>
  <si>
    <t>022</t>
  </si>
  <si>
    <t>Культура, кинематография и средства массовой информации</t>
  </si>
  <si>
    <t>МУ " Редакция газеты"Долгие пруды"</t>
  </si>
  <si>
    <t>023</t>
  </si>
  <si>
    <t>Московский областной Комитет общества</t>
  </si>
  <si>
    <t>Красного Креста</t>
  </si>
  <si>
    <t>024</t>
  </si>
  <si>
    <t>Здравоохранение</t>
  </si>
  <si>
    <t>Учреждения обеспечивающие предоставление услуг</t>
  </si>
  <si>
    <t>в сфере  здравоохранения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</si>
  <si>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</si>
  <si>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</si>
  <si>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</si>
  <si>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</si>
  <si>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</si>
  <si>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</si>
  <si>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подразделам, целевым статьям и видам расходов</t>
  </si>
  <si>
    <t>функциональной классификации расходов</t>
  </si>
  <si>
    <t>Расходы городского бюджета на 2005 год по разделам и</t>
  </si>
  <si>
    <t>подразделам функциональной классификации расходов бюджета</t>
  </si>
  <si>
    <t>текущие</t>
  </si>
  <si>
    <t>расходы</t>
  </si>
  <si>
    <t>в т.ч.</t>
  </si>
  <si>
    <t>кап.влож.</t>
  </si>
  <si>
    <t>Расходы городского бюджета на 2005 год по разделам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</si>
  <si>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</si>
  <si>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</si>
  <si>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</si>
  <si>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</si>
  <si>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</si>
  <si>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</si>
  <si>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</si>
  <si>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 xml:space="preserve">                      Приложение № 4</t>
  </si>
  <si>
    <t xml:space="preserve">                      Приложение № 5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</si>
  <si>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</si>
  <si>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</si>
  <si>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</si>
  <si>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</si>
  <si>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Приложение № 6</t>
  </si>
  <si>
    <t>017</t>
  </si>
  <si>
    <t>032</t>
  </si>
  <si>
    <t>ОАО "Мосэнерго"</t>
  </si>
  <si>
    <t>033</t>
  </si>
  <si>
    <t>ТСЖ "Центральное"</t>
  </si>
  <si>
    <t>034</t>
  </si>
  <si>
    <t>ТСЖ "Долгие пруды"</t>
  </si>
  <si>
    <t>035</t>
  </si>
  <si>
    <t>036</t>
  </si>
  <si>
    <t>037</t>
  </si>
  <si>
    <t>ТСЖ "Стройжилинвест-эксплуатация"</t>
  </si>
  <si>
    <t>038</t>
  </si>
  <si>
    <t>ГУП "Мособлгаз"филиал "Химкимежрайгаз"</t>
  </si>
  <si>
    <t>ТСЖ "Наш дом"</t>
  </si>
  <si>
    <t>ТСЖ "Лихачевское  ш,д.31 корп. 1,2"</t>
  </si>
  <si>
    <t>351 00 00</t>
  </si>
  <si>
    <t>Мероприятия в области культуры,кинематографии и</t>
  </si>
  <si>
    <t>средств массовой информации</t>
  </si>
  <si>
    <t>901</t>
  </si>
  <si>
    <t xml:space="preserve"> Комитет по управлению имуществом </t>
  </si>
  <si>
    <t>г. Долгопрудный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</si>
  <si>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</si>
  <si>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</si>
  <si>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</si>
  <si>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>Прикладные научные исследования в области</t>
  </si>
  <si>
    <t>образования</t>
  </si>
  <si>
    <t>0708</t>
  </si>
  <si>
    <t>Прикладные научные исследования и разработки</t>
  </si>
  <si>
    <t>081 00 00</t>
  </si>
  <si>
    <t>Мероприятия в области коммунального хозяйства по</t>
  </si>
  <si>
    <t>развитию, реконструкции и замене инженерных сетей</t>
  </si>
  <si>
    <t>Мероприятия в области коммунального хозяйства</t>
  </si>
  <si>
    <t>по развитию, реконструкции и замене инженерных сетей</t>
  </si>
  <si>
    <t>411</t>
  </si>
  <si>
    <t>Прикладные научные исследования  в области образования</t>
  </si>
  <si>
    <t>019</t>
  </si>
  <si>
    <t>043</t>
  </si>
  <si>
    <t>044</t>
  </si>
  <si>
    <t>045</t>
  </si>
  <si>
    <t>ОАО "ДНПП"</t>
  </si>
  <si>
    <t>046</t>
  </si>
  <si>
    <t>Центр обработки архивных спутниковых</t>
  </si>
  <si>
    <t>данных филиала НИЦ "Планета"</t>
  </si>
  <si>
    <t>Главное управление внутренних дел</t>
  </si>
  <si>
    <t>Московской области</t>
  </si>
  <si>
    <t>Государственное образовательное учреждение</t>
  </si>
  <si>
    <t>начального профессионального образования</t>
  </si>
  <si>
    <t>профессиональное училище №94</t>
  </si>
  <si>
    <t>(Фонд "Благоустройство")</t>
  </si>
  <si>
    <t>на 2005 год</t>
  </si>
  <si>
    <t>Приложение № 5</t>
  </si>
  <si>
    <t>Расходы на содержание</t>
  </si>
  <si>
    <t>органов местного самоуправления</t>
  </si>
  <si>
    <t xml:space="preserve">Управление администрации города по работе с населением в микрорайонах </t>
  </si>
  <si>
    <t>Комитет по физи ческой культуре, спорту,</t>
  </si>
  <si>
    <t>туризму и делам молодежи</t>
  </si>
  <si>
    <t>МУП "Инженерные сети г.Долгопрудный"</t>
  </si>
  <si>
    <t xml:space="preserve">ОАО "Производственное объединение </t>
  </si>
  <si>
    <t>Тонкого органического синтеза"</t>
  </si>
  <si>
    <t>к НРСД от 25.04.2005г. № 28-нр</t>
  </si>
  <si>
    <t>к НРСД от 20.12.2004г. № 75-нр</t>
  </si>
  <si>
    <t xml:space="preserve"> к НРСД от 25.04.2005г. № 28-нр</t>
  </si>
  <si>
    <t xml:space="preserve"> к НРСД от 20.12.2004г. № 75-нр</t>
  </si>
  <si>
    <t xml:space="preserve">  к НРСД от 25.04.2005г. № 28-нр</t>
  </si>
  <si>
    <t xml:space="preserve">  к НРСД от 20.12.2004г. № 75-нр</t>
  </si>
  <si>
    <t xml:space="preserve">                      Приложение № 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</si>
</sst>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6" fillId="0" borderId="12" xfId="0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5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49" fontId="3" fillId="0" borderId="47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1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39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2" fillId="0" borderId="11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50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4" xfId="0" applyFont="1" applyBorder="1" applyAlignment="1">
      <alignment/>
    </xf>
    <xf numFmtId="49" fontId="1" fillId="0" borderId="34" xfId="0" applyNumberFormat="1" applyFont="1" applyBorder="1" applyAlignment="1">
      <alignment/>
    </xf>
    <xf numFmtId="0" fontId="0" fillId="0" borderId="37" xfId="0" applyBorder="1" applyAlignment="1">
      <alignment/>
    </xf>
    <xf numFmtId="49" fontId="1" fillId="0" borderId="46" xfId="0" applyNumberFormat="1" applyFont="1" applyBorder="1" applyAlignment="1">
      <alignment/>
    </xf>
    <xf numFmtId="0" fontId="4" fillId="0" borderId="34" xfId="0" applyFont="1" applyBorder="1" applyAlignment="1">
      <alignment/>
    </xf>
    <xf numFmtId="49" fontId="2" fillId="0" borderId="53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1" fillId="0" borderId="59" xfId="0" applyFont="1" applyBorder="1" applyAlignment="1">
      <alignment/>
    </xf>
    <xf numFmtId="49" fontId="1" fillId="0" borderId="60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0" fontId="3" fillId="0" borderId="62" xfId="0" applyFont="1" applyBorder="1" applyAlignment="1">
      <alignment/>
    </xf>
    <xf numFmtId="49" fontId="3" fillId="0" borderId="49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3" fillId="0" borderId="63" xfId="0" applyFont="1" applyBorder="1" applyAlignment="1">
      <alignment/>
    </xf>
    <xf numFmtId="0" fontId="2" fillId="0" borderId="57" xfId="0" applyFont="1" applyBorder="1" applyAlignment="1">
      <alignment/>
    </xf>
    <xf numFmtId="49" fontId="2" fillId="0" borderId="6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53" xfId="0" applyNumberForma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54" xfId="0" applyNumberForma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0" fontId="1" fillId="0" borderId="40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0" fillId="0" borderId="49" xfId="0" applyNumberFormat="1" applyBorder="1" applyAlignment="1">
      <alignment/>
    </xf>
    <xf numFmtId="0" fontId="2" fillId="0" borderId="37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0" fontId="2" fillId="0" borderId="64" xfId="0" applyNumberFormat="1" applyFont="1" applyBorder="1" applyAlignment="1">
      <alignment/>
    </xf>
    <xf numFmtId="0" fontId="0" fillId="0" borderId="0" xfId="0" applyNumberFormat="1" applyAlignment="1">
      <alignment/>
    </xf>
    <xf numFmtId="164" fontId="1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65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65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2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7" fillId="0" borderId="61" xfId="0" applyNumberFormat="1" applyFont="1" applyBorder="1" applyAlignment="1">
      <alignment/>
    </xf>
    <xf numFmtId="164" fontId="7" fillId="0" borderId="64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4" fontId="7" fillId="0" borderId="53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5" fillId="0" borderId="49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164" fontId="0" fillId="0" borderId="49" xfId="0" applyNumberFormat="1" applyBorder="1" applyAlignment="1">
      <alignment/>
    </xf>
    <xf numFmtId="0" fontId="3" fillId="0" borderId="33" xfId="0" applyFont="1" applyBorder="1" applyAlignment="1">
      <alignment/>
    </xf>
    <xf numFmtId="164" fontId="3" fillId="0" borderId="67" xfId="0" applyNumberFormat="1" applyFont="1" applyBorder="1" applyAlignment="1">
      <alignment/>
    </xf>
    <xf numFmtId="0" fontId="2" fillId="0" borderId="30" xfId="0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49" fontId="3" fillId="0" borderId="69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7" fillId="0" borderId="67" xfId="0" applyNumberFormat="1" applyFont="1" applyBorder="1" applyAlignment="1">
      <alignment/>
    </xf>
    <xf numFmtId="164" fontId="7" fillId="0" borderId="65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52" xfId="0" applyNumberFormat="1" applyFont="1" applyBorder="1" applyAlignment="1">
      <alignment/>
    </xf>
    <xf numFmtId="164" fontId="3" fillId="0" borderId="65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1" fillId="0" borderId="30" xfId="0" applyNumberFormat="1" applyFont="1" applyBorder="1" applyAlignment="1">
      <alignment/>
    </xf>
    <xf numFmtId="164" fontId="1" fillId="0" borderId="68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40" xfId="0" applyNumberFormat="1" applyFont="1" applyBorder="1" applyAlignment="1">
      <alignment/>
    </xf>
    <xf numFmtId="0" fontId="1" fillId="0" borderId="42" xfId="0" applyFont="1" applyBorder="1" applyAlignment="1">
      <alignment/>
    </xf>
    <xf numFmtId="49" fontId="1" fillId="0" borderId="4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47" xfId="0" applyFont="1" applyBorder="1" applyAlignment="1">
      <alignment/>
    </xf>
    <xf numFmtId="164" fontId="1" fillId="0" borderId="70" xfId="0" applyNumberFormat="1" applyFont="1" applyBorder="1" applyAlignment="1">
      <alignment/>
    </xf>
    <xf numFmtId="0" fontId="3" fillId="0" borderId="46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2" fillId="0" borderId="69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164" fontId="7" fillId="0" borderId="57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164" fontId="7" fillId="0" borderId="74" xfId="0" applyNumberFormat="1" applyFont="1" applyBorder="1" applyAlignment="1">
      <alignment/>
    </xf>
    <xf numFmtId="164" fontId="5" fillId="0" borderId="75" xfId="0" applyNumberFormat="1" applyFont="1" applyBorder="1" applyAlignment="1">
      <alignment/>
    </xf>
    <xf numFmtId="164" fontId="5" fillId="0" borderId="76" xfId="0" applyNumberFormat="1" applyFont="1" applyBorder="1" applyAlignment="1">
      <alignment/>
    </xf>
    <xf numFmtId="0" fontId="1" fillId="0" borderId="55" xfId="0" applyNumberFormat="1" applyFont="1" applyBorder="1" applyAlignment="1">
      <alignment/>
    </xf>
    <xf numFmtId="0" fontId="1" fillId="0" borderId="56" xfId="0" applyNumberFormat="1" applyFont="1" applyBorder="1" applyAlignment="1">
      <alignment/>
    </xf>
    <xf numFmtId="0" fontId="1" fillId="0" borderId="60" xfId="0" applyNumberFormat="1" applyFont="1" applyBorder="1" applyAlignment="1">
      <alignment/>
    </xf>
    <xf numFmtId="164" fontId="5" fillId="0" borderId="58" xfId="0" applyNumberFormat="1" applyFont="1" applyBorder="1" applyAlignment="1">
      <alignment/>
    </xf>
    <xf numFmtId="0" fontId="3" fillId="0" borderId="50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77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29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3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1" fillId="0" borderId="35" xfId="0" applyFont="1" applyBorder="1" applyAlignment="1">
      <alignment/>
    </xf>
    <xf numFmtId="49" fontId="1" fillId="0" borderId="40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63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1" sqref="C1"/>
    </sheetView>
  </sheetViews>
  <sheetFormatPr defaultColWidth="8.796875" defaultRowHeight="15"/>
  <cols>
    <col min="2" max="2" width="34.09765625" style="0" customWidth="1"/>
    <col min="3" max="3" width="5.8984375" style="1" customWidth="1"/>
    <col min="4" max="4" width="4.8984375" style="1" customWidth="1"/>
    <col min="5" max="5" width="7.59765625" style="198" customWidth="1"/>
    <col min="6" max="6" width="7.69921875" style="1" customWidth="1"/>
    <col min="7" max="7" width="0.1015625" style="1" hidden="1" customWidth="1"/>
    <col min="8" max="8" width="6.5" style="0" customWidth="1"/>
    <col min="9" max="9" width="7" style="0" customWidth="1"/>
    <col min="10" max="10" width="7.69921875" style="0" customWidth="1"/>
    <col min="11" max="11" width="8" style="0" customWidth="1"/>
  </cols>
  <sheetData>
    <row r="1" ht="15.75">
      <c r="C1" s="310" t="s">
        <v>224</v>
      </c>
    </row>
    <row r="2" ht="15.75">
      <c r="C2" s="310" t="s">
        <v>218</v>
      </c>
    </row>
    <row r="3" ht="15.75">
      <c r="C3" s="310" t="s">
        <v>65</v>
      </c>
    </row>
    <row r="4" ht="15.75">
      <c r="C4" s="310" t="s">
        <v>219</v>
      </c>
    </row>
    <row r="5" ht="15.75">
      <c r="C5" s="310"/>
    </row>
    <row r="6" spans="1:9" ht="15.75">
      <c r="A6" s="314" t="s">
        <v>138</v>
      </c>
      <c r="B6" s="314"/>
      <c r="C6" s="314"/>
      <c r="D6" s="314"/>
      <c r="E6" s="314"/>
      <c r="F6" s="314"/>
      <c r="G6" s="314"/>
      <c r="H6" s="314"/>
      <c r="I6" s="314"/>
    </row>
    <row r="7" spans="1:9" ht="15.75">
      <c r="A7" s="314" t="s">
        <v>139</v>
      </c>
      <c r="B7" s="314"/>
      <c r="C7" s="314"/>
      <c r="D7" s="314"/>
      <c r="E7" s="314"/>
      <c r="F7" s="314"/>
      <c r="G7" s="314"/>
      <c r="H7" s="314"/>
      <c r="I7" s="314"/>
    </row>
    <row r="8" spans="1:7" ht="16.5" thickBot="1">
      <c r="A8" s="2"/>
      <c r="B8" s="2"/>
      <c r="C8" s="3"/>
      <c r="D8" s="3"/>
      <c r="F8" s="3"/>
      <c r="G8" s="3"/>
    </row>
    <row r="9" spans="1:11" ht="16.5" thickBot="1">
      <c r="A9" s="43" t="s">
        <v>0</v>
      </c>
      <c r="B9" s="131"/>
      <c r="C9" s="132" t="s">
        <v>145</v>
      </c>
      <c r="D9" s="136" t="s">
        <v>11</v>
      </c>
      <c r="E9" s="199" t="s">
        <v>83</v>
      </c>
      <c r="F9" s="146" t="s">
        <v>146</v>
      </c>
      <c r="G9" s="139"/>
      <c r="H9" s="147"/>
      <c r="I9" s="140"/>
      <c r="J9" s="59"/>
      <c r="K9" s="59"/>
    </row>
    <row r="10" spans="1:11" ht="16.5" thickBot="1">
      <c r="A10" s="129"/>
      <c r="B10" s="128"/>
      <c r="C10" s="133"/>
      <c r="D10" s="137"/>
      <c r="E10" s="200"/>
      <c r="F10" s="41" t="s">
        <v>140</v>
      </c>
      <c r="G10" s="40"/>
      <c r="H10" s="149" t="s">
        <v>147</v>
      </c>
      <c r="I10" s="140"/>
      <c r="J10" s="59"/>
      <c r="K10" s="59"/>
    </row>
    <row r="11" spans="1:11" ht="15.75">
      <c r="A11" s="129"/>
      <c r="B11" s="128"/>
      <c r="C11" s="133"/>
      <c r="D11" s="137"/>
      <c r="E11" s="200"/>
      <c r="F11" s="135" t="s">
        <v>141</v>
      </c>
      <c r="G11" s="40"/>
      <c r="H11" s="141" t="s">
        <v>83</v>
      </c>
      <c r="I11" s="141" t="s">
        <v>142</v>
      </c>
      <c r="J11" s="59"/>
      <c r="K11" s="59"/>
    </row>
    <row r="12" spans="1:11" ht="16.5" thickBot="1">
      <c r="A12" s="130"/>
      <c r="B12" s="97"/>
      <c r="C12" s="134"/>
      <c r="D12" s="138"/>
      <c r="E12" s="201"/>
      <c r="F12" s="42"/>
      <c r="G12" s="148"/>
      <c r="H12" s="122"/>
      <c r="I12" s="142" t="s">
        <v>143</v>
      </c>
      <c r="J12" s="59"/>
      <c r="K12" s="59"/>
    </row>
    <row r="13" spans="1:9" ht="16.5" thickBot="1">
      <c r="A13" s="312" t="s">
        <v>14</v>
      </c>
      <c r="B13" s="144"/>
      <c r="C13" s="111" t="s">
        <v>15</v>
      </c>
      <c r="D13" s="160" t="s">
        <v>67</v>
      </c>
      <c r="E13" s="202">
        <f>E17</f>
        <v>8074</v>
      </c>
      <c r="F13" s="208">
        <f>F17</f>
        <v>7299</v>
      </c>
      <c r="G13" s="185" t="e">
        <f>G17+#REF!+#REF!</f>
        <v>#REF!</v>
      </c>
      <c r="H13" s="208">
        <f>H17</f>
        <v>775</v>
      </c>
      <c r="I13" s="123"/>
    </row>
    <row r="14" spans="1:9" ht="15.75">
      <c r="A14" s="22" t="s">
        <v>150</v>
      </c>
      <c r="B14" s="157"/>
      <c r="C14" s="155"/>
      <c r="D14" s="150"/>
      <c r="E14" s="203"/>
      <c r="F14" s="210"/>
      <c r="G14" s="174"/>
      <c r="H14" s="216"/>
      <c r="I14" s="175"/>
    </row>
    <row r="15" spans="1:9" ht="15.75">
      <c r="A15" s="24" t="s">
        <v>148</v>
      </c>
      <c r="B15" s="158"/>
      <c r="C15" s="153"/>
      <c r="D15" s="151"/>
      <c r="E15" s="204"/>
      <c r="F15" s="211"/>
      <c r="G15" s="176"/>
      <c r="H15" s="217"/>
      <c r="I15" s="177"/>
    </row>
    <row r="16" spans="1:9" ht="15.75">
      <c r="A16" s="24" t="s">
        <v>19</v>
      </c>
      <c r="B16" s="158"/>
      <c r="C16" s="153"/>
      <c r="D16" s="151"/>
      <c r="E16" s="204"/>
      <c r="F16" s="211"/>
      <c r="G16" s="176"/>
      <c r="H16" s="217"/>
      <c r="I16" s="177"/>
    </row>
    <row r="17" spans="1:9" ht="16.5" thickBot="1">
      <c r="A17" s="24" t="s">
        <v>149</v>
      </c>
      <c r="B17" s="158"/>
      <c r="C17" s="153" t="s">
        <v>15</v>
      </c>
      <c r="D17" s="151" t="s">
        <v>21</v>
      </c>
      <c r="E17" s="204">
        <f>'Прил.№3'!H15</f>
        <v>8074</v>
      </c>
      <c r="F17" s="211">
        <f>E17-H17</f>
        <v>7299</v>
      </c>
      <c r="G17" s="176"/>
      <c r="H17" s="217">
        <v>775</v>
      </c>
      <c r="I17" s="177"/>
    </row>
    <row r="18" spans="1:9" ht="16.5" thickBot="1">
      <c r="A18" s="145" t="s">
        <v>22</v>
      </c>
      <c r="B18" s="144"/>
      <c r="C18" s="111" t="s">
        <v>23</v>
      </c>
      <c r="D18" s="169" t="s">
        <v>67</v>
      </c>
      <c r="E18" s="208">
        <f>E20+E21</f>
        <v>1914.1</v>
      </c>
      <c r="F18" s="208">
        <f>F20+F21</f>
        <v>1382</v>
      </c>
      <c r="G18" s="183">
        <f>G20+G21</f>
        <v>0</v>
      </c>
      <c r="H18" s="208">
        <f>H20+H21</f>
        <v>532.1</v>
      </c>
      <c r="I18" s="184"/>
    </row>
    <row r="19" spans="1:9" ht="15.75">
      <c r="A19" s="22" t="s">
        <v>150</v>
      </c>
      <c r="B19" s="282"/>
      <c r="C19" s="166"/>
      <c r="D19" s="155"/>
      <c r="E19" s="212"/>
      <c r="F19" s="285"/>
      <c r="G19" s="288"/>
      <c r="H19" s="291"/>
      <c r="I19" s="181"/>
    </row>
    <row r="20" spans="1:9" ht="15.75">
      <c r="A20" s="24" t="s">
        <v>94</v>
      </c>
      <c r="B20" s="283"/>
      <c r="C20" s="151" t="s">
        <v>23</v>
      </c>
      <c r="D20" s="153" t="s">
        <v>24</v>
      </c>
      <c r="E20" s="211">
        <f>'Прил.№3'!H20</f>
        <v>-844.1999999999999</v>
      </c>
      <c r="F20" s="286">
        <f>E20-H20</f>
        <v>-844.1999999999999</v>
      </c>
      <c r="G20" s="289"/>
      <c r="H20" s="211"/>
      <c r="I20" s="177"/>
    </row>
    <row r="21" spans="1:9" ht="16.5" thickBot="1">
      <c r="A21" s="8" t="s">
        <v>1</v>
      </c>
      <c r="B21" s="284"/>
      <c r="C21" s="164" t="s">
        <v>23</v>
      </c>
      <c r="D21" s="163" t="s">
        <v>27</v>
      </c>
      <c r="E21" s="214">
        <f>'Прил.№3'!H23</f>
        <v>2758.2999999999997</v>
      </c>
      <c r="F21" s="287">
        <f>E21-H21</f>
        <v>2226.2</v>
      </c>
      <c r="G21" s="290"/>
      <c r="H21" s="214">
        <v>532.1</v>
      </c>
      <c r="I21" s="179"/>
    </row>
    <row r="22" spans="1:9" ht="16.5" thickBot="1">
      <c r="A22" s="145" t="s">
        <v>2</v>
      </c>
      <c r="B22" s="144"/>
      <c r="C22" s="111" t="s">
        <v>29</v>
      </c>
      <c r="D22" s="169" t="s">
        <v>67</v>
      </c>
      <c r="E22" s="202">
        <f>E24+E26+E25</f>
        <v>114</v>
      </c>
      <c r="F22" s="208">
        <f>F24+F26+F25</f>
        <v>114</v>
      </c>
      <c r="G22" s="182" t="e">
        <f>#REF!+G24+#REF!+G26</f>
        <v>#REF!</v>
      </c>
      <c r="H22" s="208">
        <f>H24+H26</f>
        <v>0</v>
      </c>
      <c r="I22" s="183">
        <f>I24+I26</f>
        <v>0</v>
      </c>
    </row>
    <row r="23" spans="1:9" ht="15.75">
      <c r="A23" s="22" t="s">
        <v>150</v>
      </c>
      <c r="B23" s="157"/>
      <c r="C23" s="155"/>
      <c r="D23" s="165"/>
      <c r="E23" s="203"/>
      <c r="F23" s="215"/>
      <c r="G23" s="174"/>
      <c r="H23" s="216"/>
      <c r="I23" s="175"/>
    </row>
    <row r="24" spans="1:9" ht="15.75">
      <c r="A24" s="24" t="s">
        <v>4</v>
      </c>
      <c r="B24" s="158"/>
      <c r="C24" s="153" t="s">
        <v>29</v>
      </c>
      <c r="D24" s="151" t="s">
        <v>31</v>
      </c>
      <c r="E24" s="204">
        <f>'Прил.№3'!H30</f>
        <v>114</v>
      </c>
      <c r="F24" s="211">
        <f>E24-H24</f>
        <v>114</v>
      </c>
      <c r="G24" s="176"/>
      <c r="H24" s="217"/>
      <c r="I24" s="177"/>
    </row>
    <row r="25" spans="1:9" ht="15.75">
      <c r="A25" s="8" t="s">
        <v>193</v>
      </c>
      <c r="B25" s="162"/>
      <c r="C25" s="163" t="s">
        <v>29</v>
      </c>
      <c r="D25" s="164" t="s">
        <v>185</v>
      </c>
      <c r="E25" s="205">
        <f>'Прил.№3'!H37</f>
        <v>1151</v>
      </c>
      <c r="F25" s="211">
        <f>E25-H25</f>
        <v>1151</v>
      </c>
      <c r="G25" s="178"/>
      <c r="H25" s="218"/>
      <c r="I25" s="179"/>
    </row>
    <row r="26" spans="1:9" ht="16.5" thickBot="1">
      <c r="A26" s="8" t="s">
        <v>39</v>
      </c>
      <c r="B26" s="162"/>
      <c r="C26" s="163" t="s">
        <v>29</v>
      </c>
      <c r="D26" s="164" t="s">
        <v>40</v>
      </c>
      <c r="E26" s="205">
        <f>'Прил.№3'!H40</f>
        <v>-1151</v>
      </c>
      <c r="F26" s="211">
        <f>E26-H26</f>
        <v>-1151</v>
      </c>
      <c r="G26" s="178"/>
      <c r="H26" s="218"/>
      <c r="I26" s="179"/>
    </row>
    <row r="27" spans="1:9" ht="15.75">
      <c r="A27" s="171" t="s">
        <v>43</v>
      </c>
      <c r="B27" s="156"/>
      <c r="C27" s="167"/>
      <c r="D27" s="166"/>
      <c r="E27" s="206"/>
      <c r="F27" s="212"/>
      <c r="G27" s="180" t="s">
        <v>5</v>
      </c>
      <c r="H27" s="220"/>
      <c r="I27" s="181"/>
    </row>
    <row r="28" spans="1:9" ht="16.5" thickBot="1">
      <c r="A28" s="168" t="s">
        <v>44</v>
      </c>
      <c r="B28" s="172"/>
      <c r="C28" s="173" t="s">
        <v>47</v>
      </c>
      <c r="D28" s="154" t="s">
        <v>67</v>
      </c>
      <c r="E28" s="207">
        <f>E30+E31+E32</f>
        <v>2000</v>
      </c>
      <c r="F28" s="213">
        <f>F30+F31+F32</f>
        <v>2000</v>
      </c>
      <c r="G28" s="187" t="e">
        <f>G30+G31+G32+#REF!</f>
        <v>#REF!</v>
      </c>
      <c r="H28" s="207">
        <f>H30+H31+H32</f>
        <v>0</v>
      </c>
      <c r="I28" s="281">
        <f>I30+I31+I32</f>
        <v>0</v>
      </c>
    </row>
    <row r="29" spans="1:9" ht="15.75">
      <c r="A29" s="22" t="s">
        <v>150</v>
      </c>
      <c r="B29" s="170"/>
      <c r="C29" s="152"/>
      <c r="D29" s="150"/>
      <c r="E29" s="203"/>
      <c r="F29" s="210"/>
      <c r="G29" s="174"/>
      <c r="H29" s="216"/>
      <c r="I29" s="175"/>
    </row>
    <row r="30" spans="1:9" ht="15.75">
      <c r="A30" s="24" t="s">
        <v>45</v>
      </c>
      <c r="B30" s="158"/>
      <c r="C30" s="153" t="s">
        <v>47</v>
      </c>
      <c r="D30" s="151" t="s">
        <v>46</v>
      </c>
      <c r="E30" s="204">
        <f>'Прил.№3'!I7</f>
        <v>0</v>
      </c>
      <c r="F30" s="211">
        <f>E30-H30</f>
        <v>0</v>
      </c>
      <c r="G30" s="176" t="s">
        <v>6</v>
      </c>
      <c r="H30" s="217"/>
      <c r="I30" s="177"/>
    </row>
    <row r="31" spans="1:9" ht="15.75">
      <c r="A31" s="24" t="s">
        <v>48</v>
      </c>
      <c r="B31" s="158"/>
      <c r="C31" s="153" t="s">
        <v>47</v>
      </c>
      <c r="D31" s="151" t="s">
        <v>49</v>
      </c>
      <c r="E31" s="204">
        <f>'Прил.№3'!H46</f>
        <v>1500</v>
      </c>
      <c r="F31" s="211">
        <f>E31-H31</f>
        <v>1500</v>
      </c>
      <c r="G31" s="176"/>
      <c r="H31" s="217"/>
      <c r="I31" s="177"/>
    </row>
    <row r="32" spans="1:9" ht="16.5" thickBot="1">
      <c r="A32" s="24" t="s">
        <v>10</v>
      </c>
      <c r="B32" s="158"/>
      <c r="C32" s="153" t="s">
        <v>47</v>
      </c>
      <c r="D32" s="151" t="s">
        <v>52</v>
      </c>
      <c r="E32" s="204">
        <f>'Прил.№3'!H49</f>
        <v>500</v>
      </c>
      <c r="F32" s="211">
        <f>E32-H32</f>
        <v>500</v>
      </c>
      <c r="G32" s="176"/>
      <c r="H32" s="217"/>
      <c r="I32" s="177"/>
    </row>
    <row r="33" spans="1:9" ht="16.5" thickBot="1">
      <c r="A33" s="145" t="s">
        <v>56</v>
      </c>
      <c r="B33" s="144"/>
      <c r="C33" s="111" t="s">
        <v>57</v>
      </c>
      <c r="D33" s="169" t="s">
        <v>67</v>
      </c>
      <c r="E33" s="202">
        <f>E35</f>
        <v>0</v>
      </c>
      <c r="F33" s="208">
        <f>F35</f>
        <v>0</v>
      </c>
      <c r="G33" s="182" t="e">
        <f>G35+#REF!+#REF!</f>
        <v>#REF!</v>
      </c>
      <c r="H33" s="202">
        <f>H35</f>
        <v>0</v>
      </c>
      <c r="I33" s="186"/>
    </row>
    <row r="34" spans="1:9" ht="15.75">
      <c r="A34" s="22" t="s">
        <v>150</v>
      </c>
      <c r="B34" s="170"/>
      <c r="C34" s="152"/>
      <c r="D34" s="150"/>
      <c r="E34" s="203"/>
      <c r="F34" s="210"/>
      <c r="G34" s="174"/>
      <c r="H34" s="216"/>
      <c r="I34" s="175"/>
    </row>
    <row r="35" spans="1:9" ht="16.5" thickBot="1">
      <c r="A35" s="24" t="s">
        <v>8</v>
      </c>
      <c r="B35" s="158"/>
      <c r="C35" s="153" t="s">
        <v>57</v>
      </c>
      <c r="D35" s="151" t="s">
        <v>58</v>
      </c>
      <c r="E35" s="204">
        <f>'Прил.№3'!H55</f>
        <v>0</v>
      </c>
      <c r="F35" s="211">
        <f>E35-H35</f>
        <v>0</v>
      </c>
      <c r="G35" s="176"/>
      <c r="H35" s="217"/>
      <c r="I35" s="177"/>
    </row>
    <row r="36" spans="1:9" ht="16.5" thickBot="1">
      <c r="A36" s="159" t="s">
        <v>151</v>
      </c>
      <c r="B36" s="140"/>
      <c r="C36" s="161"/>
      <c r="D36" s="160"/>
      <c r="E36" s="202">
        <f>E13+E18+E22+E28+E33</f>
        <v>12102.1</v>
      </c>
      <c r="F36" s="208">
        <f>F13+F18+F22+F28+F33</f>
        <v>10795</v>
      </c>
      <c r="G36" s="185" t="e">
        <f>G13+#REF!+#REF!+G18+#REF!+G22+G28+G33+#REF!</f>
        <v>#REF!</v>
      </c>
      <c r="H36" s="202">
        <f>H13+H18+H22+H28+H33</f>
        <v>1307.1</v>
      </c>
      <c r="I36" s="208">
        <f>I13+I18+I22+I28+I33</f>
        <v>0</v>
      </c>
    </row>
    <row r="37" spans="5:9" ht="15.75">
      <c r="E37" s="209"/>
      <c r="F37" s="188"/>
      <c r="G37" s="188"/>
      <c r="H37" s="188"/>
      <c r="I37" s="188"/>
    </row>
  </sheetData>
  <mergeCells count="2">
    <mergeCell ref="A6:I6"/>
    <mergeCell ref="A7:I7"/>
  </mergeCells>
  <printOptions/>
  <pageMargins left="0.68" right="0.6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4" sqref="C4"/>
    </sheetView>
  </sheetViews>
  <sheetFormatPr defaultColWidth="8.796875" defaultRowHeight="15"/>
  <cols>
    <col min="2" max="2" width="34.09765625" style="0" customWidth="1"/>
    <col min="3" max="3" width="5.3984375" style="1" customWidth="1"/>
    <col min="4" max="4" width="5.19921875" style="1" customWidth="1"/>
    <col min="5" max="5" width="7.69921875" style="1" customWidth="1"/>
    <col min="6" max="6" width="6.19921875" style="1" customWidth="1"/>
    <col min="7" max="7" width="0.1015625" style="1" hidden="1" customWidth="1"/>
    <col min="8" max="8" width="9" style="38" customWidth="1"/>
  </cols>
  <sheetData>
    <row r="1" ht="15.75">
      <c r="C1" s="310" t="s">
        <v>65</v>
      </c>
    </row>
    <row r="2" ht="15.75">
      <c r="C2" s="310" t="s">
        <v>222</v>
      </c>
    </row>
    <row r="3" ht="15.75">
      <c r="C3" s="310" t="s">
        <v>152</v>
      </c>
    </row>
    <row r="4" ht="15.75">
      <c r="C4" s="310" t="s">
        <v>223</v>
      </c>
    </row>
    <row r="5" ht="15.75">
      <c r="C5" s="3"/>
    </row>
    <row r="6" spans="1:8" ht="15.75">
      <c r="A6" s="314" t="s">
        <v>144</v>
      </c>
      <c r="B6" s="314"/>
      <c r="C6" s="314"/>
      <c r="D6" s="314"/>
      <c r="E6" s="314"/>
      <c r="F6" s="314"/>
      <c r="G6" s="314"/>
      <c r="H6" s="314"/>
    </row>
    <row r="7" spans="1:8" ht="15.75">
      <c r="A7" s="314" t="s">
        <v>136</v>
      </c>
      <c r="B7" s="314"/>
      <c r="C7" s="314"/>
      <c r="D7" s="314"/>
      <c r="E7" s="314"/>
      <c r="F7" s="314"/>
      <c r="G7" s="314"/>
      <c r="H7" s="314"/>
    </row>
    <row r="8" spans="1:8" ht="15.75">
      <c r="A8" s="314" t="s">
        <v>137</v>
      </c>
      <c r="B8" s="314"/>
      <c r="C8" s="314"/>
      <c r="D8" s="314"/>
      <c r="E8" s="314"/>
      <c r="F8" s="314"/>
      <c r="G8" s="314"/>
      <c r="H8" s="314"/>
    </row>
    <row r="9" spans="1:7" ht="16.5" thickBot="1">
      <c r="A9" s="2"/>
      <c r="B9" s="2"/>
      <c r="C9" s="251"/>
      <c r="D9" s="3"/>
      <c r="E9" s="3"/>
      <c r="F9" s="3"/>
      <c r="G9" s="3"/>
    </row>
    <row r="10" spans="1:8" ht="16.5" thickBot="1">
      <c r="A10" s="14" t="s">
        <v>0</v>
      </c>
      <c r="B10" s="124"/>
      <c r="C10" s="160" t="s">
        <v>145</v>
      </c>
      <c r="D10" s="252" t="s">
        <v>11</v>
      </c>
      <c r="E10" s="17" t="s">
        <v>12</v>
      </c>
      <c r="F10" s="17" t="s">
        <v>13</v>
      </c>
      <c r="G10" s="39"/>
      <c r="H10" s="221" t="s">
        <v>83</v>
      </c>
    </row>
    <row r="11" spans="1:8" ht="16.5" thickBot="1">
      <c r="A11" s="18"/>
      <c r="B11" s="15"/>
      <c r="C11" s="116"/>
      <c r="D11" s="17"/>
      <c r="E11" s="17"/>
      <c r="F11" s="17"/>
      <c r="G11" s="39"/>
      <c r="H11" s="221"/>
    </row>
    <row r="12" spans="1:8" ht="16.5" thickBot="1">
      <c r="A12" s="313" t="s">
        <v>14</v>
      </c>
      <c r="B12" s="117"/>
      <c r="C12" s="16" t="s">
        <v>15</v>
      </c>
      <c r="D12" s="16" t="s">
        <v>67</v>
      </c>
      <c r="E12" s="16" t="s">
        <v>66</v>
      </c>
      <c r="F12" s="16" t="s">
        <v>68</v>
      </c>
      <c r="G12" s="20"/>
      <c r="H12" s="244">
        <f>H15</f>
        <v>8074</v>
      </c>
    </row>
    <row r="13" spans="1:8" ht="15.75">
      <c r="A13" s="19" t="s">
        <v>18</v>
      </c>
      <c r="B13" s="19"/>
      <c r="C13" s="5"/>
      <c r="D13" s="12"/>
      <c r="E13" s="12"/>
      <c r="F13" s="12"/>
      <c r="G13" s="53"/>
      <c r="H13" s="222"/>
    </row>
    <row r="14" spans="1:8" ht="15.75">
      <c r="A14" s="7" t="s">
        <v>19</v>
      </c>
      <c r="B14" s="7"/>
      <c r="C14" s="13" t="s">
        <v>15</v>
      </c>
      <c r="D14" s="5"/>
      <c r="E14" s="5"/>
      <c r="F14" s="5"/>
      <c r="G14" s="50"/>
      <c r="H14" s="223"/>
    </row>
    <row r="15" spans="1:8" ht="15.75">
      <c r="A15" s="4" t="s">
        <v>20</v>
      </c>
      <c r="B15" s="4"/>
      <c r="C15" s="13" t="s">
        <v>15</v>
      </c>
      <c r="D15" s="5" t="s">
        <v>21</v>
      </c>
      <c r="E15" s="5" t="s">
        <v>66</v>
      </c>
      <c r="F15" s="5" t="s">
        <v>68</v>
      </c>
      <c r="G15" s="50"/>
      <c r="H15" s="223">
        <f>H16</f>
        <v>8074</v>
      </c>
    </row>
    <row r="16" spans="1:8" ht="15.75">
      <c r="A16" s="4" t="s">
        <v>17</v>
      </c>
      <c r="B16" s="4"/>
      <c r="C16" s="13" t="s">
        <v>15</v>
      </c>
      <c r="D16" s="5" t="s">
        <v>21</v>
      </c>
      <c r="E16" s="5" t="s">
        <v>16</v>
      </c>
      <c r="F16" s="5" t="s">
        <v>68</v>
      </c>
      <c r="G16" s="50"/>
      <c r="H16" s="223">
        <f>H17+H18</f>
        <v>8074</v>
      </c>
    </row>
    <row r="17" spans="1:8" ht="15.75">
      <c r="A17" s="19" t="s">
        <v>69</v>
      </c>
      <c r="B17" s="19"/>
      <c r="C17" s="13" t="s">
        <v>72</v>
      </c>
      <c r="D17" s="5" t="s">
        <v>21</v>
      </c>
      <c r="E17" s="5" t="s">
        <v>16</v>
      </c>
      <c r="F17" s="5" t="s">
        <v>70</v>
      </c>
      <c r="G17" s="50"/>
      <c r="H17" s="223"/>
    </row>
    <row r="18" spans="1:8" ht="16.5" thickBot="1">
      <c r="A18" s="19" t="s">
        <v>71</v>
      </c>
      <c r="B18" s="19"/>
      <c r="C18" s="5" t="s">
        <v>15</v>
      </c>
      <c r="D18" s="5" t="s">
        <v>21</v>
      </c>
      <c r="E18" s="5" t="s">
        <v>16</v>
      </c>
      <c r="F18" s="5" t="s">
        <v>73</v>
      </c>
      <c r="G18" s="50"/>
      <c r="H18" s="223">
        <f>'Прил.№4'!I17+'Прил.№4'!I28+'Прил.№4'!I52+'Прил.№4'!I60+'Прил.№4'!I68</f>
        <v>8074</v>
      </c>
    </row>
    <row r="19" spans="1:8" ht="16.5" thickBot="1">
      <c r="A19" s="70" t="s">
        <v>22</v>
      </c>
      <c r="B19" s="71"/>
      <c r="C19" s="160" t="s">
        <v>23</v>
      </c>
      <c r="D19" s="73" t="s">
        <v>67</v>
      </c>
      <c r="E19" s="72" t="s">
        <v>66</v>
      </c>
      <c r="F19" s="72" t="s">
        <v>68</v>
      </c>
      <c r="G19" s="39"/>
      <c r="H19" s="244">
        <f>H20+H23</f>
        <v>1914.1</v>
      </c>
    </row>
    <row r="20" spans="1:8" ht="15.75">
      <c r="A20" s="21" t="s">
        <v>94</v>
      </c>
      <c r="B20" s="22"/>
      <c r="C20" s="12" t="s">
        <v>23</v>
      </c>
      <c r="D20" s="11" t="s">
        <v>24</v>
      </c>
      <c r="E20" s="12" t="s">
        <v>66</v>
      </c>
      <c r="F20" s="12" t="s">
        <v>68</v>
      </c>
      <c r="G20" s="53"/>
      <c r="H20" s="222">
        <f>H21</f>
        <v>-844.1999999999999</v>
      </c>
    </row>
    <row r="21" spans="1:8" ht="15.75">
      <c r="A21" s="23" t="s">
        <v>25</v>
      </c>
      <c r="B21" s="24"/>
      <c r="C21" s="5" t="s">
        <v>23</v>
      </c>
      <c r="D21" s="13" t="s">
        <v>24</v>
      </c>
      <c r="E21" s="5" t="s">
        <v>26</v>
      </c>
      <c r="F21" s="5" t="s">
        <v>68</v>
      </c>
      <c r="G21" s="50"/>
      <c r="H21" s="223">
        <f>H22</f>
        <v>-844.1999999999999</v>
      </c>
    </row>
    <row r="22" spans="1:8" ht="15.75">
      <c r="A22" s="23" t="s">
        <v>74</v>
      </c>
      <c r="B22" s="24"/>
      <c r="C22" s="5" t="s">
        <v>23</v>
      </c>
      <c r="D22" s="13" t="s">
        <v>24</v>
      </c>
      <c r="E22" s="5" t="s">
        <v>26</v>
      </c>
      <c r="F22" s="5" t="s">
        <v>75</v>
      </c>
      <c r="G22" s="50"/>
      <c r="H22" s="223">
        <f>'Прил.№4'!I73+'Прил.№4'!I78+'Прил.№4'!I83+'Прил.№4'!I88+'Прил.№4'!I93+'Прил.№4'!I98+'Прил.№4'!I146+'Прил.№4'!I151+'Прил.№4'!I156+'Прил.№4'!I161+'Прил.№4'!I166+'Прил.№4'!I171+'Прил.№4'!I176+'Прил.№4'!I111+'Прил.№4'!I182+'Прил.№4'!I188+'Прил.№4'!I195+'Прил.№4'!I201+'Прил.№4'!I21</f>
        <v>-844.1999999999999</v>
      </c>
    </row>
    <row r="23" spans="1:8" ht="15.75">
      <c r="A23" s="23" t="s">
        <v>1</v>
      </c>
      <c r="B23" s="24"/>
      <c r="C23" s="5" t="s">
        <v>23</v>
      </c>
      <c r="D23" s="13" t="s">
        <v>27</v>
      </c>
      <c r="E23" s="5"/>
      <c r="F23" s="5"/>
      <c r="G23" s="50"/>
      <c r="H23" s="223">
        <f>H24</f>
        <v>2758.2999999999997</v>
      </c>
    </row>
    <row r="24" spans="1:8" ht="15.75">
      <c r="A24" s="23" t="s">
        <v>76</v>
      </c>
      <c r="B24" s="24"/>
      <c r="C24" s="5"/>
      <c r="D24" s="13" t="s">
        <v>27</v>
      </c>
      <c r="E24" s="5" t="s">
        <v>174</v>
      </c>
      <c r="F24" s="5"/>
      <c r="G24" s="50"/>
      <c r="H24" s="223">
        <f>H26+H28</f>
        <v>2758.2999999999997</v>
      </c>
    </row>
    <row r="25" spans="1:8" ht="15.75">
      <c r="A25" s="23" t="s">
        <v>28</v>
      </c>
      <c r="B25" s="24"/>
      <c r="C25" s="5" t="s">
        <v>23</v>
      </c>
      <c r="D25" s="13"/>
      <c r="E25" s="5"/>
      <c r="F25" s="5"/>
      <c r="G25" s="50"/>
      <c r="H25" s="223"/>
    </row>
    <row r="26" spans="1:8" ht="15.75">
      <c r="A26" s="4" t="s">
        <v>77</v>
      </c>
      <c r="B26" s="4"/>
      <c r="C26" s="5"/>
      <c r="D26" s="5" t="s">
        <v>27</v>
      </c>
      <c r="E26" s="5" t="s">
        <v>174</v>
      </c>
      <c r="F26" s="5" t="s">
        <v>7</v>
      </c>
      <c r="G26" s="5"/>
      <c r="H26" s="223">
        <f>'Прил.№4'!I105+'Прил.№4'!I212</f>
        <v>1405.1</v>
      </c>
    </row>
    <row r="27" spans="1:8" ht="15.75">
      <c r="A27" s="4" t="s">
        <v>190</v>
      </c>
      <c r="B27" s="4"/>
      <c r="C27" s="5"/>
      <c r="D27" s="5"/>
      <c r="E27" s="5"/>
      <c r="F27" s="5"/>
      <c r="G27" s="5"/>
      <c r="H27" s="223"/>
    </row>
    <row r="28" spans="1:8" ht="16.5" thickBot="1">
      <c r="A28" s="4" t="s">
        <v>191</v>
      </c>
      <c r="B28" s="4"/>
      <c r="C28" s="5" t="s">
        <v>23</v>
      </c>
      <c r="D28" s="5" t="s">
        <v>27</v>
      </c>
      <c r="E28" s="5" t="s">
        <v>174</v>
      </c>
      <c r="F28" s="5" t="s">
        <v>192</v>
      </c>
      <c r="G28" s="5"/>
      <c r="H28" s="223">
        <f>'Прил.№4'!I99</f>
        <v>1353.1999999999998</v>
      </c>
    </row>
    <row r="29" spans="1:8" ht="16.5" thickBot="1">
      <c r="A29" s="70" t="s">
        <v>2</v>
      </c>
      <c r="B29" s="71"/>
      <c r="C29" s="16" t="s">
        <v>29</v>
      </c>
      <c r="D29" s="73"/>
      <c r="E29" s="72"/>
      <c r="F29" s="116"/>
      <c r="G29" s="39"/>
      <c r="H29" s="244">
        <f>H30+H40+H37</f>
        <v>114</v>
      </c>
    </row>
    <row r="30" spans="1:8" ht="15.75">
      <c r="A30" s="25" t="s">
        <v>4</v>
      </c>
      <c r="B30" s="8"/>
      <c r="C30" s="10"/>
      <c r="D30" s="9" t="s">
        <v>31</v>
      </c>
      <c r="E30" s="10"/>
      <c r="F30" s="10"/>
      <c r="G30" s="51"/>
      <c r="H30" s="223">
        <f>H32+H34</f>
        <v>114</v>
      </c>
    </row>
    <row r="31" spans="1:8" ht="15.75">
      <c r="A31" s="25" t="s">
        <v>32</v>
      </c>
      <c r="B31" s="8"/>
      <c r="C31" s="10" t="s">
        <v>29</v>
      </c>
      <c r="D31" s="9"/>
      <c r="E31" s="10"/>
      <c r="F31" s="10"/>
      <c r="G31" s="51"/>
      <c r="H31" s="223"/>
    </row>
    <row r="32" spans="1:8" ht="15.75">
      <c r="A32" s="25" t="s">
        <v>33</v>
      </c>
      <c r="B32" s="8"/>
      <c r="C32" s="5" t="s">
        <v>29</v>
      </c>
      <c r="D32" s="9" t="s">
        <v>31</v>
      </c>
      <c r="E32" s="10" t="s">
        <v>34</v>
      </c>
      <c r="F32" s="10"/>
      <c r="G32" s="51"/>
      <c r="H32" s="224">
        <f>H33</f>
        <v>30</v>
      </c>
    </row>
    <row r="33" spans="1:8" ht="15.75">
      <c r="A33" s="4" t="s">
        <v>30</v>
      </c>
      <c r="B33" s="4"/>
      <c r="C33" s="5" t="s">
        <v>29</v>
      </c>
      <c r="D33" s="5" t="s">
        <v>31</v>
      </c>
      <c r="E33" s="5" t="s">
        <v>34</v>
      </c>
      <c r="F33" s="5" t="s">
        <v>9</v>
      </c>
      <c r="G33" s="5"/>
      <c r="H33" s="223">
        <f>'Прил.№4'!I33</f>
        <v>30</v>
      </c>
    </row>
    <row r="34" spans="1:8" ht="15.75">
      <c r="A34" s="4" t="s">
        <v>37</v>
      </c>
      <c r="B34" s="4"/>
      <c r="C34" s="5" t="s">
        <v>29</v>
      </c>
      <c r="D34" s="5" t="s">
        <v>31</v>
      </c>
      <c r="E34" s="5" t="s">
        <v>38</v>
      </c>
      <c r="F34" s="5"/>
      <c r="G34" s="5"/>
      <c r="H34" s="223">
        <f>H35</f>
        <v>84</v>
      </c>
    </row>
    <row r="35" spans="1:8" ht="15.75">
      <c r="A35" s="4" t="s">
        <v>30</v>
      </c>
      <c r="B35" s="4"/>
      <c r="C35" s="5" t="s">
        <v>29</v>
      </c>
      <c r="D35" s="5" t="s">
        <v>31</v>
      </c>
      <c r="E35" s="5" t="s">
        <v>38</v>
      </c>
      <c r="F35" s="5" t="s">
        <v>9</v>
      </c>
      <c r="G35" s="5"/>
      <c r="H35" s="223">
        <f>'Прил.№4'!I38</f>
        <v>84</v>
      </c>
    </row>
    <row r="36" spans="1:8" ht="15.75">
      <c r="A36" s="4" t="s">
        <v>183</v>
      </c>
      <c r="B36" s="4"/>
      <c r="C36" s="5"/>
      <c r="D36" s="5"/>
      <c r="E36" s="5"/>
      <c r="F36" s="5"/>
      <c r="G36" s="50"/>
      <c r="H36" s="223"/>
    </row>
    <row r="37" spans="1:8" ht="15.75">
      <c r="A37" s="4" t="s">
        <v>184</v>
      </c>
      <c r="B37" s="4"/>
      <c r="C37" s="5" t="s">
        <v>29</v>
      </c>
      <c r="D37" s="5" t="s">
        <v>185</v>
      </c>
      <c r="E37" s="5"/>
      <c r="F37" s="5"/>
      <c r="G37" s="50"/>
      <c r="H37" s="223">
        <f>H38</f>
        <v>1151</v>
      </c>
    </row>
    <row r="38" spans="1:8" ht="15.75">
      <c r="A38" s="4" t="s">
        <v>186</v>
      </c>
      <c r="B38" s="4"/>
      <c r="C38" s="5" t="s">
        <v>29</v>
      </c>
      <c r="D38" s="5" t="s">
        <v>185</v>
      </c>
      <c r="E38" s="5" t="s">
        <v>187</v>
      </c>
      <c r="F38" s="5"/>
      <c r="G38" s="50"/>
      <c r="H38" s="223">
        <f>H39</f>
        <v>1151</v>
      </c>
    </row>
    <row r="39" spans="1:8" ht="15.75">
      <c r="A39" s="4" t="s">
        <v>30</v>
      </c>
      <c r="B39" s="4"/>
      <c r="C39" s="5" t="s">
        <v>29</v>
      </c>
      <c r="D39" s="5" t="s">
        <v>185</v>
      </c>
      <c r="E39" s="5" t="s">
        <v>187</v>
      </c>
      <c r="F39" s="5" t="s">
        <v>9</v>
      </c>
      <c r="G39" s="50"/>
      <c r="H39" s="223">
        <f>'Прил.№4'!I118</f>
        <v>1151</v>
      </c>
    </row>
    <row r="40" spans="1:8" ht="15.75">
      <c r="A40" s="23" t="s">
        <v>39</v>
      </c>
      <c r="B40" s="4"/>
      <c r="C40" s="5"/>
      <c r="D40" s="5" t="s">
        <v>40</v>
      </c>
      <c r="E40" s="5"/>
      <c r="F40" s="5"/>
      <c r="G40" s="50"/>
      <c r="H40" s="223">
        <f>H42</f>
        <v>-1151</v>
      </c>
    </row>
    <row r="41" spans="1:8" ht="15.75">
      <c r="A41" s="23" t="s">
        <v>41</v>
      </c>
      <c r="B41" s="4"/>
      <c r="C41" s="5" t="s">
        <v>29</v>
      </c>
      <c r="D41" s="5"/>
      <c r="E41" s="5"/>
      <c r="F41" s="5"/>
      <c r="G41" s="50" t="s">
        <v>3</v>
      </c>
      <c r="H41" s="223"/>
    </row>
    <row r="42" spans="1:8" ht="15.75">
      <c r="A42" s="23" t="s">
        <v>42</v>
      </c>
      <c r="B42" s="4"/>
      <c r="C42" s="5" t="s">
        <v>29</v>
      </c>
      <c r="D42" s="5" t="s">
        <v>40</v>
      </c>
      <c r="E42" s="5" t="s">
        <v>36</v>
      </c>
      <c r="F42" s="5"/>
      <c r="G42" s="50"/>
      <c r="H42" s="223">
        <f>H43</f>
        <v>-1151</v>
      </c>
    </row>
    <row r="43" spans="1:8" ht="16.5" thickBot="1">
      <c r="A43" s="25" t="s">
        <v>30</v>
      </c>
      <c r="B43" s="8"/>
      <c r="C43" s="5"/>
      <c r="D43" s="5" t="s">
        <v>40</v>
      </c>
      <c r="E43" s="5" t="s">
        <v>36</v>
      </c>
      <c r="F43" s="5" t="s">
        <v>9</v>
      </c>
      <c r="G43" s="50"/>
      <c r="H43" s="223">
        <f>'Прил.№4'!I122</f>
        <v>-1151</v>
      </c>
    </row>
    <row r="44" spans="1:8" ht="15.75">
      <c r="A44" s="83" t="s">
        <v>43</v>
      </c>
      <c r="B44" s="84"/>
      <c r="C44" s="119"/>
      <c r="D44" s="86"/>
      <c r="E44" s="85"/>
      <c r="F44" s="85"/>
      <c r="G44" s="120" t="s">
        <v>5</v>
      </c>
      <c r="H44" s="219"/>
    </row>
    <row r="45" spans="1:8" ht="16.5" thickBot="1">
      <c r="A45" s="89" t="s">
        <v>44</v>
      </c>
      <c r="B45" s="94"/>
      <c r="C45" s="250" t="s">
        <v>47</v>
      </c>
      <c r="D45" s="125"/>
      <c r="E45" s="125"/>
      <c r="F45" s="125"/>
      <c r="G45" s="121"/>
      <c r="H45" s="245">
        <f>H46+H49</f>
        <v>2000</v>
      </c>
    </row>
    <row r="46" spans="1:8" ht="15.75">
      <c r="A46" s="23" t="s">
        <v>48</v>
      </c>
      <c r="B46" s="4"/>
      <c r="C46" s="5" t="s">
        <v>47</v>
      </c>
      <c r="D46" s="5" t="s">
        <v>49</v>
      </c>
      <c r="E46" s="5"/>
      <c r="F46" s="5"/>
      <c r="G46" s="50"/>
      <c r="H46" s="223">
        <f>H47</f>
        <v>1500</v>
      </c>
    </row>
    <row r="47" spans="1:8" ht="15.75">
      <c r="A47" s="23" t="s">
        <v>50</v>
      </c>
      <c r="B47" s="4"/>
      <c r="C47" s="5" t="s">
        <v>47</v>
      </c>
      <c r="D47" s="5" t="s">
        <v>49</v>
      </c>
      <c r="E47" s="5" t="s">
        <v>51</v>
      </c>
      <c r="F47" s="5"/>
      <c r="G47" s="50"/>
      <c r="H47" s="223">
        <f>H48</f>
        <v>1500</v>
      </c>
    </row>
    <row r="48" spans="1:8" ht="15.75">
      <c r="A48" s="25" t="s">
        <v>30</v>
      </c>
      <c r="B48" s="8"/>
      <c r="C48" s="5" t="s">
        <v>47</v>
      </c>
      <c r="D48" s="5" t="s">
        <v>49</v>
      </c>
      <c r="E48" s="5" t="s">
        <v>51</v>
      </c>
      <c r="F48" s="5" t="s">
        <v>9</v>
      </c>
      <c r="G48" s="50"/>
      <c r="H48" s="223">
        <f>'Прил.№4'!I127</f>
        <v>1500</v>
      </c>
    </row>
    <row r="49" spans="1:8" ht="15.75">
      <c r="A49" s="23" t="s">
        <v>10</v>
      </c>
      <c r="B49" s="4"/>
      <c r="C49" s="5" t="s">
        <v>47</v>
      </c>
      <c r="D49" s="5" t="s">
        <v>52</v>
      </c>
      <c r="E49" s="5"/>
      <c r="F49" s="5"/>
      <c r="G49" s="50"/>
      <c r="H49" s="223">
        <f>H51</f>
        <v>500</v>
      </c>
    </row>
    <row r="50" spans="1:8" ht="15.75">
      <c r="A50" s="23" t="s">
        <v>53</v>
      </c>
      <c r="B50" s="4"/>
      <c r="C50" s="5"/>
      <c r="D50" s="5"/>
      <c r="E50" s="5"/>
      <c r="F50" s="5"/>
      <c r="G50" s="50"/>
      <c r="H50" s="223"/>
    </row>
    <row r="51" spans="1:8" ht="15.75">
      <c r="A51" s="23" t="s">
        <v>54</v>
      </c>
      <c r="B51" s="4"/>
      <c r="C51" s="5" t="s">
        <v>47</v>
      </c>
      <c r="D51" s="5" t="s">
        <v>52</v>
      </c>
      <c r="E51" s="5" t="s">
        <v>55</v>
      </c>
      <c r="F51" s="5"/>
      <c r="G51" s="50"/>
      <c r="H51" s="223">
        <f>H53</f>
        <v>500</v>
      </c>
    </row>
    <row r="52" spans="1:8" ht="15.75">
      <c r="A52" s="25" t="s">
        <v>175</v>
      </c>
      <c r="B52" s="7"/>
      <c r="C52" s="5"/>
      <c r="D52" s="5"/>
      <c r="E52" s="5"/>
      <c r="F52" s="5"/>
      <c r="G52" s="50"/>
      <c r="H52" s="223"/>
    </row>
    <row r="53" spans="1:8" ht="16.5" thickBot="1">
      <c r="A53" s="25" t="s">
        <v>176</v>
      </c>
      <c r="B53" s="7"/>
      <c r="C53" s="5" t="s">
        <v>47</v>
      </c>
      <c r="D53" s="5" t="s">
        <v>52</v>
      </c>
      <c r="E53" s="5" t="s">
        <v>55</v>
      </c>
      <c r="F53" s="5" t="s">
        <v>177</v>
      </c>
      <c r="G53" s="50"/>
      <c r="H53" s="223">
        <f>'Прил.№4'!I134</f>
        <v>500</v>
      </c>
    </row>
    <row r="54" spans="1:8" ht="16.5" thickBot="1">
      <c r="A54" s="70" t="s">
        <v>56</v>
      </c>
      <c r="B54" s="106"/>
      <c r="C54" s="254" t="s">
        <v>57</v>
      </c>
      <c r="D54" s="72"/>
      <c r="E54" s="72"/>
      <c r="F54" s="72"/>
      <c r="G54" s="126"/>
      <c r="H54" s="244">
        <f>H55</f>
        <v>0</v>
      </c>
    </row>
    <row r="55" spans="1:8" ht="15.75">
      <c r="A55" s="21" t="s">
        <v>8</v>
      </c>
      <c r="B55" s="19"/>
      <c r="C55" s="5" t="s">
        <v>57</v>
      </c>
      <c r="D55" s="12" t="s">
        <v>58</v>
      </c>
      <c r="E55" s="12"/>
      <c r="F55" s="12"/>
      <c r="G55" s="53"/>
      <c r="H55" s="222">
        <f>H57+H59+H61</f>
        <v>0</v>
      </c>
    </row>
    <row r="56" spans="1:8" ht="15.75">
      <c r="A56" s="23" t="s">
        <v>41</v>
      </c>
      <c r="B56" s="4"/>
      <c r="C56" s="5"/>
      <c r="D56" s="5"/>
      <c r="E56" s="5"/>
      <c r="F56" s="5"/>
      <c r="G56" s="50"/>
      <c r="H56" s="223"/>
    </row>
    <row r="57" spans="1:8" ht="15.75">
      <c r="A57" s="23" t="s">
        <v>129</v>
      </c>
      <c r="B57" s="4"/>
      <c r="C57" s="5" t="s">
        <v>57</v>
      </c>
      <c r="D57" s="5" t="s">
        <v>58</v>
      </c>
      <c r="E57" s="5" t="s">
        <v>63</v>
      </c>
      <c r="F57" s="5"/>
      <c r="G57" s="50"/>
      <c r="H57" s="223">
        <f>H58</f>
        <v>5.4</v>
      </c>
    </row>
    <row r="58" spans="1:8" ht="15.75">
      <c r="A58" s="23" t="s">
        <v>30</v>
      </c>
      <c r="B58" s="4"/>
      <c r="C58" s="5" t="s">
        <v>57</v>
      </c>
      <c r="D58" s="5" t="s">
        <v>58</v>
      </c>
      <c r="E58" s="5" t="s">
        <v>63</v>
      </c>
      <c r="F58" s="5" t="s">
        <v>9</v>
      </c>
      <c r="G58" s="50"/>
      <c r="H58" s="223">
        <f>'Прил.№4'!I141</f>
        <v>5.4</v>
      </c>
    </row>
    <row r="59" spans="1:8" ht="15.75">
      <c r="A59" s="23" t="s">
        <v>59</v>
      </c>
      <c r="B59" s="4"/>
      <c r="C59" s="5" t="s">
        <v>57</v>
      </c>
      <c r="D59" s="5" t="s">
        <v>58</v>
      </c>
      <c r="E59" s="5" t="s">
        <v>60</v>
      </c>
      <c r="F59" s="5"/>
      <c r="G59" s="50"/>
      <c r="H59" s="223">
        <f>H60</f>
        <v>-5.4</v>
      </c>
    </row>
    <row r="60" spans="1:8" ht="15.75">
      <c r="A60" s="25" t="s">
        <v>30</v>
      </c>
      <c r="B60" s="8"/>
      <c r="C60" s="5" t="s">
        <v>57</v>
      </c>
      <c r="D60" s="5" t="s">
        <v>58</v>
      </c>
      <c r="E60" s="5" t="s">
        <v>60</v>
      </c>
      <c r="F60" s="5" t="s">
        <v>9</v>
      </c>
      <c r="G60" s="50"/>
      <c r="H60" s="223">
        <f>'Прил.№4'!I44</f>
        <v>-5.4</v>
      </c>
    </row>
    <row r="61" spans="1:8" ht="15.75">
      <c r="A61" s="25" t="s">
        <v>96</v>
      </c>
      <c r="B61" s="8"/>
      <c r="C61" s="5" t="s">
        <v>57</v>
      </c>
      <c r="D61" s="5" t="s">
        <v>58</v>
      </c>
      <c r="E61" s="5" t="s">
        <v>98</v>
      </c>
      <c r="F61" s="5"/>
      <c r="G61" s="50"/>
      <c r="H61" s="223">
        <f>H62</f>
        <v>0</v>
      </c>
    </row>
    <row r="62" spans="1:8" ht="16.5" thickBot="1">
      <c r="A62" s="25" t="s">
        <v>30</v>
      </c>
      <c r="B62" s="8"/>
      <c r="C62" s="5" t="s">
        <v>57</v>
      </c>
      <c r="D62" s="5" t="s">
        <v>58</v>
      </c>
      <c r="E62" s="5" t="s">
        <v>98</v>
      </c>
      <c r="F62" s="5" t="s">
        <v>9</v>
      </c>
      <c r="G62" s="50"/>
      <c r="H62" s="223"/>
    </row>
    <row r="63" spans="1:8" ht="16.5" thickBot="1">
      <c r="A63" s="313" t="s">
        <v>135</v>
      </c>
      <c r="B63" s="127"/>
      <c r="C63" s="255"/>
      <c r="D63" s="16"/>
      <c r="E63" s="17"/>
      <c r="F63" s="17"/>
      <c r="G63" s="39"/>
      <c r="H63" s="244">
        <f>H12+H19+H29+H45+H54</f>
        <v>12102.1</v>
      </c>
    </row>
  </sheetData>
  <mergeCells count="3"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selection activeCell="C2" sqref="C2"/>
    </sheetView>
  </sheetViews>
  <sheetFormatPr defaultColWidth="8.796875" defaultRowHeight="15"/>
  <cols>
    <col min="2" max="2" width="33" style="0" customWidth="1"/>
    <col min="3" max="3" width="3.69921875" style="1" customWidth="1"/>
    <col min="4" max="4" width="4.59765625" style="1" customWidth="1"/>
    <col min="5" max="5" width="4.69921875" style="1" customWidth="1"/>
    <col min="6" max="6" width="6.3984375" style="1" customWidth="1"/>
    <col min="7" max="7" width="0.1015625" style="1" hidden="1" customWidth="1"/>
    <col min="8" max="8" width="4.09765625" style="0" customWidth="1"/>
    <col min="9" max="9" width="7" style="0" customWidth="1"/>
  </cols>
  <sheetData>
    <row r="1" ht="15.75">
      <c r="C1" s="310" t="s">
        <v>152</v>
      </c>
    </row>
    <row r="2" ht="15.75">
      <c r="C2" s="310" t="s">
        <v>220</v>
      </c>
    </row>
    <row r="3" ht="15.75">
      <c r="C3" s="310" t="s">
        <v>153</v>
      </c>
    </row>
    <row r="4" ht="15.75">
      <c r="C4" s="310" t="s">
        <v>221</v>
      </c>
    </row>
    <row r="6" spans="1:9" ht="15.75">
      <c r="A6" s="314" t="s">
        <v>64</v>
      </c>
      <c r="B6" s="314"/>
      <c r="C6" s="314"/>
      <c r="D6" s="314"/>
      <c r="E6" s="314"/>
      <c r="F6" s="314"/>
      <c r="G6" s="314"/>
      <c r="H6" s="314"/>
      <c r="I6" s="314"/>
    </row>
    <row r="7" spans="1:9" ht="15.75">
      <c r="A7" s="314" t="s">
        <v>208</v>
      </c>
      <c r="B7" s="314"/>
      <c r="C7" s="314"/>
      <c r="D7" s="314"/>
      <c r="E7" s="314"/>
      <c r="F7" s="314"/>
      <c r="G7" s="314"/>
      <c r="H7" s="314"/>
      <c r="I7" s="314"/>
    </row>
    <row r="8" spans="1:7" ht="16.5" thickBot="1">
      <c r="A8" s="2"/>
      <c r="B8" s="2"/>
      <c r="C8" s="3"/>
      <c r="D8" s="3"/>
      <c r="E8" s="3"/>
      <c r="F8" s="3"/>
      <c r="G8" s="3"/>
    </row>
    <row r="9" spans="1:9" ht="15.75">
      <c r="A9" s="43" t="s">
        <v>0</v>
      </c>
      <c r="B9" s="44"/>
      <c r="C9" s="47" t="s">
        <v>79</v>
      </c>
      <c r="D9" s="41" t="s">
        <v>80</v>
      </c>
      <c r="E9" s="41" t="s">
        <v>86</v>
      </c>
      <c r="F9" s="41" t="s">
        <v>84</v>
      </c>
      <c r="G9" s="57"/>
      <c r="H9" s="49" t="s">
        <v>82</v>
      </c>
      <c r="I9" s="49" t="s">
        <v>83</v>
      </c>
    </row>
    <row r="10" spans="1:9" ht="16.5" thickBot="1">
      <c r="A10" s="45"/>
      <c r="B10" s="46"/>
      <c r="C10" s="48"/>
      <c r="D10" s="42"/>
      <c r="E10" s="42" t="s">
        <v>87</v>
      </c>
      <c r="F10" s="42" t="s">
        <v>81</v>
      </c>
      <c r="G10" s="40"/>
      <c r="H10" s="54"/>
      <c r="I10" s="54"/>
    </row>
    <row r="11" spans="1:9" ht="16.5" thickBot="1">
      <c r="A11" s="55" t="s">
        <v>78</v>
      </c>
      <c r="B11" s="56"/>
      <c r="C11" s="63" t="s">
        <v>85</v>
      </c>
      <c r="D11" s="64"/>
      <c r="E11" s="64"/>
      <c r="F11" s="64"/>
      <c r="G11" s="65"/>
      <c r="H11" s="66"/>
      <c r="I11" s="300">
        <f>I12+I18</f>
        <v>7189.4</v>
      </c>
    </row>
    <row r="12" spans="1:9" ht="15.75">
      <c r="A12" s="118" t="s">
        <v>14</v>
      </c>
      <c r="B12" s="102"/>
      <c r="C12" s="119" t="s">
        <v>85</v>
      </c>
      <c r="D12" s="119" t="s">
        <v>15</v>
      </c>
      <c r="E12" s="119"/>
      <c r="F12" s="119"/>
      <c r="G12" s="68"/>
      <c r="H12" s="119"/>
      <c r="I12" s="143">
        <f>I15</f>
        <v>7176</v>
      </c>
    </row>
    <row r="13" spans="1:9" ht="15.75">
      <c r="A13" s="23" t="s">
        <v>18</v>
      </c>
      <c r="B13" s="4"/>
      <c r="C13" s="5"/>
      <c r="D13" s="5"/>
      <c r="E13" s="5"/>
      <c r="F13" s="5"/>
      <c r="G13" s="50"/>
      <c r="H13" s="5"/>
      <c r="I13" s="58"/>
    </row>
    <row r="14" spans="1:9" ht="15.75">
      <c r="A14" s="25" t="s">
        <v>19</v>
      </c>
      <c r="B14" s="7"/>
      <c r="C14" s="5"/>
      <c r="D14" s="5"/>
      <c r="E14" s="5"/>
      <c r="F14" s="5"/>
      <c r="G14" s="50"/>
      <c r="H14" s="5"/>
      <c r="I14" s="58"/>
    </row>
    <row r="15" spans="1:9" ht="15.75">
      <c r="A15" s="23" t="s">
        <v>20</v>
      </c>
      <c r="B15" s="4"/>
      <c r="C15" s="13" t="s">
        <v>85</v>
      </c>
      <c r="D15" s="5" t="s">
        <v>15</v>
      </c>
      <c r="E15" s="5" t="s">
        <v>21</v>
      </c>
      <c r="F15" s="5"/>
      <c r="G15" s="50"/>
      <c r="H15" s="5"/>
      <c r="I15" s="58">
        <f>I16</f>
        <v>7176</v>
      </c>
    </row>
    <row r="16" spans="1:9" ht="15.75">
      <c r="A16" s="23" t="s">
        <v>17</v>
      </c>
      <c r="B16" s="4"/>
      <c r="C16" s="13" t="s">
        <v>85</v>
      </c>
      <c r="D16" s="5" t="s">
        <v>15</v>
      </c>
      <c r="E16" s="5" t="s">
        <v>21</v>
      </c>
      <c r="F16" s="5" t="s">
        <v>16</v>
      </c>
      <c r="G16" s="50"/>
      <c r="H16" s="5"/>
      <c r="I16" s="58">
        <f>I17</f>
        <v>7176</v>
      </c>
    </row>
    <row r="17" spans="1:9" ht="15.75">
      <c r="A17" s="21" t="s">
        <v>71</v>
      </c>
      <c r="B17" s="19"/>
      <c r="C17" s="13" t="s">
        <v>85</v>
      </c>
      <c r="D17" s="5" t="s">
        <v>15</v>
      </c>
      <c r="E17" s="5" t="s">
        <v>21</v>
      </c>
      <c r="F17" s="5" t="s">
        <v>16</v>
      </c>
      <c r="G17" s="50"/>
      <c r="H17" s="61" t="s">
        <v>73</v>
      </c>
      <c r="I17" s="58">
        <f>4876+2300</f>
        <v>7176</v>
      </c>
    </row>
    <row r="18" spans="1:9" ht="15.75">
      <c r="A18" s="19" t="s">
        <v>22</v>
      </c>
      <c r="B18" s="19"/>
      <c r="C18" s="12" t="s">
        <v>85</v>
      </c>
      <c r="D18" s="12" t="s">
        <v>23</v>
      </c>
      <c r="E18" s="12"/>
      <c r="F18" s="12"/>
      <c r="G18" s="12"/>
      <c r="H18" s="19"/>
      <c r="I18" s="243">
        <f>I19</f>
        <v>13.4</v>
      </c>
    </row>
    <row r="19" spans="1:9" ht="15.75">
      <c r="A19" s="4" t="s">
        <v>94</v>
      </c>
      <c r="B19" s="4"/>
      <c r="C19" s="5" t="s">
        <v>85</v>
      </c>
      <c r="D19" s="5" t="s">
        <v>23</v>
      </c>
      <c r="E19" s="5" t="s">
        <v>24</v>
      </c>
      <c r="F19" s="5"/>
      <c r="G19" s="5"/>
      <c r="H19" s="4"/>
      <c r="I19" s="240">
        <f>I20</f>
        <v>13.4</v>
      </c>
    </row>
    <row r="20" spans="1:9" ht="15.75">
      <c r="A20" s="4" t="s">
        <v>25</v>
      </c>
      <c r="B20" s="4"/>
      <c r="C20" s="5" t="s">
        <v>85</v>
      </c>
      <c r="D20" s="5" t="s">
        <v>23</v>
      </c>
      <c r="E20" s="5" t="s">
        <v>24</v>
      </c>
      <c r="F20" s="5" t="s">
        <v>26</v>
      </c>
      <c r="G20" s="5"/>
      <c r="H20" s="4"/>
      <c r="I20" s="240">
        <f>I21</f>
        <v>13.4</v>
      </c>
    </row>
    <row r="21" spans="1:9" ht="16.5" thickBot="1">
      <c r="A21" s="7" t="s">
        <v>74</v>
      </c>
      <c r="B21" s="7"/>
      <c r="C21" s="10" t="s">
        <v>85</v>
      </c>
      <c r="D21" s="10" t="s">
        <v>23</v>
      </c>
      <c r="E21" s="10" t="s">
        <v>24</v>
      </c>
      <c r="F21" s="10" t="s">
        <v>26</v>
      </c>
      <c r="G21" s="10" t="s">
        <v>75</v>
      </c>
      <c r="H21" s="7">
        <v>197</v>
      </c>
      <c r="I21" s="241">
        <v>13.4</v>
      </c>
    </row>
    <row r="22" spans="1:9" ht="16.5" thickBot="1">
      <c r="A22" s="70" t="s">
        <v>90</v>
      </c>
      <c r="B22" s="71"/>
      <c r="C22" s="72" t="s">
        <v>91</v>
      </c>
      <c r="D22" s="111"/>
      <c r="E22" s="112"/>
      <c r="F22" s="72"/>
      <c r="G22" s="74"/>
      <c r="H22" s="15"/>
      <c r="I22" s="193">
        <f>I23+I29</f>
        <v>306</v>
      </c>
    </row>
    <row r="23" spans="1:9" ht="15.75">
      <c r="A23" s="67" t="s">
        <v>14</v>
      </c>
      <c r="B23" s="33"/>
      <c r="C23" s="30" t="s">
        <v>91</v>
      </c>
      <c r="D23" s="30" t="s">
        <v>15</v>
      </c>
      <c r="E23" s="30"/>
      <c r="F23" s="30"/>
      <c r="G23" s="75"/>
      <c r="H23" s="30"/>
      <c r="I23" s="79">
        <f>I26</f>
        <v>276</v>
      </c>
    </row>
    <row r="24" spans="1:9" ht="15.75">
      <c r="A24" s="23" t="s">
        <v>18</v>
      </c>
      <c r="B24" s="4"/>
      <c r="C24" s="5"/>
      <c r="D24" s="5"/>
      <c r="E24" s="5"/>
      <c r="F24" s="5"/>
      <c r="G24" s="50"/>
      <c r="H24" s="5"/>
      <c r="I24" s="58"/>
    </row>
    <row r="25" spans="1:9" ht="15.75">
      <c r="A25" s="25" t="s">
        <v>19</v>
      </c>
      <c r="B25" s="7"/>
      <c r="C25" s="5"/>
      <c r="D25" s="5"/>
      <c r="E25" s="5"/>
      <c r="F25" s="5"/>
      <c r="G25" s="50"/>
      <c r="H25" s="5"/>
      <c r="I25" s="58"/>
    </row>
    <row r="26" spans="1:9" ht="15.75">
      <c r="A26" s="23" t="s">
        <v>20</v>
      </c>
      <c r="B26" s="4"/>
      <c r="C26" s="13" t="s">
        <v>91</v>
      </c>
      <c r="D26" s="5" t="s">
        <v>15</v>
      </c>
      <c r="E26" s="5" t="s">
        <v>21</v>
      </c>
      <c r="F26" s="5"/>
      <c r="G26" s="50"/>
      <c r="H26" s="5"/>
      <c r="I26" s="58">
        <f>I27</f>
        <v>276</v>
      </c>
    </row>
    <row r="27" spans="1:9" ht="15.75">
      <c r="A27" s="23" t="s">
        <v>17</v>
      </c>
      <c r="B27" s="4"/>
      <c r="C27" s="13" t="s">
        <v>91</v>
      </c>
      <c r="D27" s="5" t="s">
        <v>15</v>
      </c>
      <c r="E27" s="5" t="s">
        <v>21</v>
      </c>
      <c r="F27" s="5" t="s">
        <v>16</v>
      </c>
      <c r="G27" s="50"/>
      <c r="H27" s="5"/>
      <c r="I27" s="58">
        <f>I28</f>
        <v>276</v>
      </c>
    </row>
    <row r="28" spans="1:9" ht="15.75">
      <c r="A28" s="21" t="s">
        <v>71</v>
      </c>
      <c r="B28" s="19"/>
      <c r="C28" s="13" t="s">
        <v>91</v>
      </c>
      <c r="D28" s="5" t="s">
        <v>15</v>
      </c>
      <c r="E28" s="5" t="s">
        <v>21</v>
      </c>
      <c r="F28" s="5" t="s">
        <v>16</v>
      </c>
      <c r="G28" s="50"/>
      <c r="H28" s="61" t="s">
        <v>73</v>
      </c>
      <c r="I28" s="58">
        <v>276</v>
      </c>
    </row>
    <row r="29" spans="1:9" ht="15.75">
      <c r="A29" s="27" t="s">
        <v>2</v>
      </c>
      <c r="B29" s="37"/>
      <c r="C29" s="31" t="s">
        <v>91</v>
      </c>
      <c r="D29" s="32" t="s">
        <v>29</v>
      </c>
      <c r="E29" s="31"/>
      <c r="F29" s="31"/>
      <c r="G29" s="69"/>
      <c r="H29" s="36"/>
      <c r="I29" s="190">
        <f>I30</f>
        <v>30</v>
      </c>
    </row>
    <row r="30" spans="1:9" ht="15.75">
      <c r="A30" s="25" t="s">
        <v>4</v>
      </c>
      <c r="B30" s="8"/>
      <c r="C30" s="10" t="s">
        <v>91</v>
      </c>
      <c r="D30" s="9" t="s">
        <v>29</v>
      </c>
      <c r="E30" s="10" t="s">
        <v>31</v>
      </c>
      <c r="F30" s="10"/>
      <c r="G30" s="51"/>
      <c r="H30" s="4"/>
      <c r="I30" s="58">
        <f>I32</f>
        <v>30</v>
      </c>
    </row>
    <row r="31" spans="1:9" ht="15.75">
      <c r="A31" s="25" t="s">
        <v>32</v>
      </c>
      <c r="B31" s="8"/>
      <c r="C31" s="10"/>
      <c r="D31" s="9"/>
      <c r="E31" s="10"/>
      <c r="F31" s="10"/>
      <c r="G31" s="51"/>
      <c r="H31" s="4"/>
      <c r="I31" s="58"/>
    </row>
    <row r="32" spans="1:9" ht="16.5" thickBot="1">
      <c r="A32" s="25" t="s">
        <v>33</v>
      </c>
      <c r="B32" s="8"/>
      <c r="C32" s="10" t="s">
        <v>91</v>
      </c>
      <c r="D32" s="9" t="s">
        <v>29</v>
      </c>
      <c r="E32" s="10" t="s">
        <v>31</v>
      </c>
      <c r="F32" s="10" t="s">
        <v>34</v>
      </c>
      <c r="G32" s="51"/>
      <c r="H32" s="4"/>
      <c r="I32" s="58">
        <f>I33</f>
        <v>30</v>
      </c>
    </row>
    <row r="33" spans="1:9" ht="16.5" thickBot="1">
      <c r="A33" s="25" t="s">
        <v>30</v>
      </c>
      <c r="B33" s="8"/>
      <c r="C33" s="10" t="s">
        <v>91</v>
      </c>
      <c r="D33" s="9" t="s">
        <v>29</v>
      </c>
      <c r="E33" s="10" t="s">
        <v>31</v>
      </c>
      <c r="F33" s="10" t="s">
        <v>34</v>
      </c>
      <c r="G33" s="39"/>
      <c r="H33" s="4">
        <v>327</v>
      </c>
      <c r="I33" s="58">
        <v>30</v>
      </c>
    </row>
    <row r="34" spans="1:9" ht="16.5" thickBot="1">
      <c r="A34" s="70" t="s">
        <v>92</v>
      </c>
      <c r="B34" s="71"/>
      <c r="C34" s="72" t="s">
        <v>93</v>
      </c>
      <c r="D34" s="73"/>
      <c r="E34" s="72"/>
      <c r="F34" s="72"/>
      <c r="G34" s="74"/>
      <c r="H34" s="76"/>
      <c r="I34" s="193">
        <f>I35</f>
        <v>84</v>
      </c>
    </row>
    <row r="35" spans="1:9" ht="15.75">
      <c r="A35" s="27" t="s">
        <v>2</v>
      </c>
      <c r="B35" s="37"/>
      <c r="C35" s="31" t="s">
        <v>93</v>
      </c>
      <c r="D35" s="32" t="s">
        <v>29</v>
      </c>
      <c r="E35" s="31"/>
      <c r="F35" s="31"/>
      <c r="G35" s="69"/>
      <c r="H35" s="36"/>
      <c r="I35" s="190">
        <f>I36</f>
        <v>84</v>
      </c>
    </row>
    <row r="36" spans="1:9" ht="15.75">
      <c r="A36" s="25" t="s">
        <v>4</v>
      </c>
      <c r="B36" s="8"/>
      <c r="C36" s="10" t="s">
        <v>93</v>
      </c>
      <c r="D36" s="9" t="s">
        <v>29</v>
      </c>
      <c r="E36" s="10" t="s">
        <v>31</v>
      </c>
      <c r="F36" s="10"/>
      <c r="G36" s="50"/>
      <c r="H36" s="62"/>
      <c r="I36" s="189">
        <f>I37</f>
        <v>84</v>
      </c>
    </row>
    <row r="37" spans="1:9" ht="15.75">
      <c r="A37" s="28" t="s">
        <v>37</v>
      </c>
      <c r="B37" s="34"/>
      <c r="C37" s="29" t="s">
        <v>93</v>
      </c>
      <c r="D37" s="35" t="s">
        <v>29</v>
      </c>
      <c r="E37" s="29" t="s">
        <v>31</v>
      </c>
      <c r="F37" s="29" t="s">
        <v>38</v>
      </c>
      <c r="G37" s="52"/>
      <c r="H37" s="4"/>
      <c r="I37" s="189">
        <f>I38</f>
        <v>84</v>
      </c>
    </row>
    <row r="38" spans="1:9" ht="16.5" thickBot="1">
      <c r="A38" s="25" t="s">
        <v>30</v>
      </c>
      <c r="B38" s="8"/>
      <c r="C38" s="10" t="s">
        <v>93</v>
      </c>
      <c r="D38" s="9" t="s">
        <v>29</v>
      </c>
      <c r="E38" s="10" t="s">
        <v>31</v>
      </c>
      <c r="F38" s="10" t="s">
        <v>38</v>
      </c>
      <c r="G38" s="52"/>
      <c r="H38" s="4">
        <v>327</v>
      </c>
      <c r="I38" s="189">
        <v>84</v>
      </c>
    </row>
    <row r="39" spans="1:9" ht="15.75">
      <c r="A39" s="83" t="s">
        <v>99</v>
      </c>
      <c r="B39" s="84"/>
      <c r="C39" s="85" t="s">
        <v>95</v>
      </c>
      <c r="D39" s="86"/>
      <c r="E39" s="85"/>
      <c r="F39" s="85"/>
      <c r="G39" s="87"/>
      <c r="H39" s="88"/>
      <c r="I39" s="195">
        <f>I41</f>
        <v>-5.4</v>
      </c>
    </row>
    <row r="40" spans="1:9" ht="16.5" thickBot="1">
      <c r="A40" s="89" t="s">
        <v>100</v>
      </c>
      <c r="B40" s="90"/>
      <c r="C40" s="91"/>
      <c r="D40" s="92"/>
      <c r="E40" s="91"/>
      <c r="F40" s="91"/>
      <c r="G40" s="93"/>
      <c r="H40" s="94"/>
      <c r="I40" s="196"/>
    </row>
    <row r="41" spans="1:9" ht="15.75">
      <c r="A41" s="77" t="s">
        <v>56</v>
      </c>
      <c r="B41" s="78"/>
      <c r="C41" s="30" t="s">
        <v>95</v>
      </c>
      <c r="D41" s="82" t="s">
        <v>57</v>
      </c>
      <c r="E41" s="30"/>
      <c r="F41" s="30"/>
      <c r="G41" s="75"/>
      <c r="H41" s="78"/>
      <c r="I41" s="194">
        <f>I42</f>
        <v>-5.4</v>
      </c>
    </row>
    <row r="42" spans="1:9" ht="15.75">
      <c r="A42" s="23" t="s">
        <v>8</v>
      </c>
      <c r="B42" s="4"/>
      <c r="C42" s="5" t="s">
        <v>95</v>
      </c>
      <c r="D42" s="13" t="s">
        <v>57</v>
      </c>
      <c r="E42" s="5" t="s">
        <v>58</v>
      </c>
      <c r="F42" s="5"/>
      <c r="G42" s="50"/>
      <c r="H42" s="4"/>
      <c r="I42" s="189">
        <f>I43</f>
        <v>-5.4</v>
      </c>
    </row>
    <row r="43" spans="1:9" ht="15.75">
      <c r="A43" s="23" t="s">
        <v>59</v>
      </c>
      <c r="B43" s="4"/>
      <c r="C43" s="5" t="s">
        <v>95</v>
      </c>
      <c r="D43" s="13" t="s">
        <v>57</v>
      </c>
      <c r="E43" s="5" t="s">
        <v>58</v>
      </c>
      <c r="F43" s="5" t="s">
        <v>60</v>
      </c>
      <c r="G43" s="50"/>
      <c r="H43" s="4"/>
      <c r="I43" s="189">
        <f>I44</f>
        <v>-5.4</v>
      </c>
    </row>
    <row r="44" spans="1:9" ht="16.5" thickBot="1">
      <c r="A44" s="25" t="s">
        <v>30</v>
      </c>
      <c r="B44" s="8"/>
      <c r="C44" s="5" t="s">
        <v>95</v>
      </c>
      <c r="D44" s="13" t="s">
        <v>57</v>
      </c>
      <c r="E44" s="5" t="s">
        <v>58</v>
      </c>
      <c r="F44" s="5" t="s">
        <v>60</v>
      </c>
      <c r="G44" s="50"/>
      <c r="H44" s="4">
        <v>327</v>
      </c>
      <c r="I44" s="189">
        <v>-5.4</v>
      </c>
    </row>
    <row r="45" spans="1:9" ht="29.25" customHeight="1">
      <c r="A45" s="315" t="s">
        <v>212</v>
      </c>
      <c r="B45" s="316"/>
      <c r="C45" s="85"/>
      <c r="D45" s="86"/>
      <c r="E45" s="85"/>
      <c r="F45" s="85"/>
      <c r="G45" s="87"/>
      <c r="H45" s="88"/>
      <c r="I45" s="195"/>
    </row>
    <row r="46" spans="1:9" ht="16.5" thickBot="1">
      <c r="A46" s="89" t="s">
        <v>182</v>
      </c>
      <c r="B46" s="90"/>
      <c r="C46" s="91" t="s">
        <v>101</v>
      </c>
      <c r="D46" s="92"/>
      <c r="E46" s="91"/>
      <c r="F46" s="91"/>
      <c r="G46" s="93"/>
      <c r="H46" s="97"/>
      <c r="I46" s="196">
        <f>I47</f>
        <v>199</v>
      </c>
    </row>
    <row r="47" spans="1:9" ht="15.75">
      <c r="A47" s="77" t="s">
        <v>14</v>
      </c>
      <c r="B47" s="78"/>
      <c r="C47" s="30" t="s">
        <v>101</v>
      </c>
      <c r="D47" s="30" t="s">
        <v>15</v>
      </c>
      <c r="E47" s="30"/>
      <c r="F47" s="30"/>
      <c r="G47" s="75"/>
      <c r="H47" s="30"/>
      <c r="I47" s="194">
        <f>I50</f>
        <v>199</v>
      </c>
    </row>
    <row r="48" spans="1:9" ht="15.75">
      <c r="A48" s="23" t="s">
        <v>18</v>
      </c>
      <c r="B48" s="4"/>
      <c r="C48" s="5"/>
      <c r="D48" s="5"/>
      <c r="E48" s="5"/>
      <c r="F48" s="5"/>
      <c r="G48" s="50"/>
      <c r="H48" s="5"/>
      <c r="I48" s="189"/>
    </row>
    <row r="49" spans="1:9" ht="15.75">
      <c r="A49" s="25" t="s">
        <v>19</v>
      </c>
      <c r="B49" s="7"/>
      <c r="C49" s="5"/>
      <c r="D49" s="5"/>
      <c r="E49" s="5"/>
      <c r="F49" s="5"/>
      <c r="G49" s="50"/>
      <c r="H49" s="5"/>
      <c r="I49" s="189"/>
    </row>
    <row r="50" spans="1:9" ht="15.75">
      <c r="A50" s="23" t="s">
        <v>20</v>
      </c>
      <c r="B50" s="4"/>
      <c r="C50" s="13" t="s">
        <v>101</v>
      </c>
      <c r="D50" s="5" t="s">
        <v>15</v>
      </c>
      <c r="E50" s="5" t="s">
        <v>21</v>
      </c>
      <c r="F50" s="5"/>
      <c r="G50" s="50"/>
      <c r="H50" s="5"/>
      <c r="I50" s="189">
        <f>I51</f>
        <v>199</v>
      </c>
    </row>
    <row r="51" spans="1:9" ht="15.75">
      <c r="A51" s="23" t="s">
        <v>17</v>
      </c>
      <c r="B51" s="4"/>
      <c r="C51" s="13" t="s">
        <v>101</v>
      </c>
      <c r="D51" s="5" t="s">
        <v>15</v>
      </c>
      <c r="E51" s="5" t="s">
        <v>21</v>
      </c>
      <c r="F51" s="5" t="s">
        <v>16</v>
      </c>
      <c r="G51" s="50"/>
      <c r="H51" s="5"/>
      <c r="I51" s="189">
        <f>I52</f>
        <v>199</v>
      </c>
    </row>
    <row r="52" spans="1:9" ht="16.5" thickBot="1">
      <c r="A52" s="21" t="s">
        <v>71</v>
      </c>
      <c r="B52" s="19"/>
      <c r="C52" s="13" t="s">
        <v>101</v>
      </c>
      <c r="D52" s="5" t="s">
        <v>15</v>
      </c>
      <c r="E52" s="5" t="s">
        <v>21</v>
      </c>
      <c r="F52" s="5" t="s">
        <v>16</v>
      </c>
      <c r="G52" s="50"/>
      <c r="H52" s="61" t="s">
        <v>73</v>
      </c>
      <c r="I52" s="189">
        <v>199</v>
      </c>
    </row>
    <row r="53" spans="1:9" ht="15.75">
      <c r="A53" s="95" t="s">
        <v>213</v>
      </c>
      <c r="B53" s="96"/>
      <c r="C53" s="98"/>
      <c r="D53" s="99"/>
      <c r="E53" s="98"/>
      <c r="F53" s="98"/>
      <c r="G53" s="100"/>
      <c r="H53" s="88"/>
      <c r="I53" s="195"/>
    </row>
    <row r="54" spans="1:9" ht="16.5" thickBot="1">
      <c r="A54" s="89" t="s">
        <v>214</v>
      </c>
      <c r="B54" s="90"/>
      <c r="C54" s="91" t="s">
        <v>103</v>
      </c>
      <c r="D54" s="92"/>
      <c r="E54" s="91"/>
      <c r="F54" s="91"/>
      <c r="G54" s="101"/>
      <c r="H54" s="94"/>
      <c r="I54" s="196">
        <f>I55</f>
        <v>114</v>
      </c>
    </row>
    <row r="55" spans="1:9" ht="15.75">
      <c r="A55" s="77" t="s">
        <v>14</v>
      </c>
      <c r="B55" s="78"/>
      <c r="C55" s="30" t="s">
        <v>103</v>
      </c>
      <c r="D55" s="30" t="s">
        <v>15</v>
      </c>
      <c r="E55" s="30"/>
      <c r="F55" s="30"/>
      <c r="G55" s="75"/>
      <c r="H55" s="30"/>
      <c r="I55" s="194">
        <f>I58</f>
        <v>114</v>
      </c>
    </row>
    <row r="56" spans="1:9" ht="15.75">
      <c r="A56" s="23" t="s">
        <v>18</v>
      </c>
      <c r="B56" s="4"/>
      <c r="C56" s="5"/>
      <c r="D56" s="5"/>
      <c r="E56" s="5"/>
      <c r="F56" s="5"/>
      <c r="G56" s="50"/>
      <c r="H56" s="5"/>
      <c r="I56" s="189"/>
    </row>
    <row r="57" spans="1:9" ht="15.75">
      <c r="A57" s="25" t="s">
        <v>19</v>
      </c>
      <c r="B57" s="7"/>
      <c r="C57" s="5"/>
      <c r="D57" s="5"/>
      <c r="E57" s="5"/>
      <c r="F57" s="5"/>
      <c r="G57" s="50"/>
      <c r="H57" s="5"/>
      <c r="I57" s="189"/>
    </row>
    <row r="58" spans="1:9" ht="15.75">
      <c r="A58" s="23" t="s">
        <v>20</v>
      </c>
      <c r="B58" s="4"/>
      <c r="C58" s="13" t="s">
        <v>103</v>
      </c>
      <c r="D58" s="5" t="s">
        <v>15</v>
      </c>
      <c r="E58" s="5" t="s">
        <v>21</v>
      </c>
      <c r="F58" s="5"/>
      <c r="G58" s="50"/>
      <c r="H58" s="5"/>
      <c r="I58" s="189">
        <f>I59</f>
        <v>114</v>
      </c>
    </row>
    <row r="59" spans="1:9" ht="15.75">
      <c r="A59" s="23" t="s">
        <v>17</v>
      </c>
      <c r="B59" s="4"/>
      <c r="C59" s="13" t="s">
        <v>103</v>
      </c>
      <c r="D59" s="5" t="s">
        <v>15</v>
      </c>
      <c r="E59" s="5" t="s">
        <v>21</v>
      </c>
      <c r="F59" s="5" t="s">
        <v>16</v>
      </c>
      <c r="G59" s="50"/>
      <c r="H59" s="5"/>
      <c r="I59" s="189">
        <f>I60</f>
        <v>114</v>
      </c>
    </row>
    <row r="60" spans="1:9" ht="16.5" thickBot="1">
      <c r="A60" s="21" t="s">
        <v>71</v>
      </c>
      <c r="B60" s="19"/>
      <c r="C60" s="13" t="s">
        <v>103</v>
      </c>
      <c r="D60" s="5" t="s">
        <v>15</v>
      </c>
      <c r="E60" s="5" t="s">
        <v>21</v>
      </c>
      <c r="F60" s="5" t="s">
        <v>16</v>
      </c>
      <c r="G60" s="50"/>
      <c r="H60" s="61" t="s">
        <v>73</v>
      </c>
      <c r="I60" s="189">
        <v>114</v>
      </c>
    </row>
    <row r="61" spans="1:9" ht="15.75">
      <c r="A61" s="83" t="s">
        <v>178</v>
      </c>
      <c r="B61" s="102"/>
      <c r="C61" s="85"/>
      <c r="D61" s="86"/>
      <c r="E61" s="85"/>
      <c r="F61" s="85"/>
      <c r="G61" s="87"/>
      <c r="H61" s="88"/>
      <c r="I61" s="195"/>
    </row>
    <row r="62" spans="1:9" ht="16.5" thickBot="1">
      <c r="A62" s="89" t="s">
        <v>179</v>
      </c>
      <c r="B62" s="103"/>
      <c r="C62" s="91" t="s">
        <v>97</v>
      </c>
      <c r="D62" s="92"/>
      <c r="E62" s="91"/>
      <c r="F62" s="91"/>
      <c r="G62" s="93"/>
      <c r="H62" s="94"/>
      <c r="I62" s="196">
        <f>I63</f>
        <v>309</v>
      </c>
    </row>
    <row r="63" spans="1:9" ht="15.75">
      <c r="A63" s="77" t="s">
        <v>14</v>
      </c>
      <c r="B63" s="78"/>
      <c r="C63" s="30" t="s">
        <v>97</v>
      </c>
      <c r="D63" s="30" t="s">
        <v>15</v>
      </c>
      <c r="E63" s="30"/>
      <c r="F63" s="30"/>
      <c r="G63" s="75"/>
      <c r="H63" s="30"/>
      <c r="I63" s="194">
        <f>I66</f>
        <v>309</v>
      </c>
    </row>
    <row r="64" spans="1:9" ht="15.75">
      <c r="A64" s="23" t="s">
        <v>18</v>
      </c>
      <c r="B64" s="4"/>
      <c r="C64" s="5"/>
      <c r="D64" s="5"/>
      <c r="E64" s="5"/>
      <c r="F64" s="5"/>
      <c r="G64" s="50"/>
      <c r="H64" s="5"/>
      <c r="I64" s="189"/>
    </row>
    <row r="65" spans="1:9" ht="15.75">
      <c r="A65" s="25" t="s">
        <v>19</v>
      </c>
      <c r="B65" s="7"/>
      <c r="C65" s="5"/>
      <c r="D65" s="5"/>
      <c r="E65" s="5"/>
      <c r="F65" s="5"/>
      <c r="G65" s="50"/>
      <c r="H65" s="5"/>
      <c r="I65" s="189"/>
    </row>
    <row r="66" spans="1:9" ht="15.75">
      <c r="A66" s="23" t="s">
        <v>20</v>
      </c>
      <c r="B66" s="4"/>
      <c r="C66" s="13" t="s">
        <v>97</v>
      </c>
      <c r="D66" s="5" t="s">
        <v>15</v>
      </c>
      <c r="E66" s="5" t="s">
        <v>21</v>
      </c>
      <c r="F66" s="5"/>
      <c r="G66" s="50"/>
      <c r="H66" s="5"/>
      <c r="I66" s="189">
        <f>I67</f>
        <v>309</v>
      </c>
    </row>
    <row r="67" spans="1:9" ht="15.75">
      <c r="A67" s="23" t="s">
        <v>17</v>
      </c>
      <c r="B67" s="4"/>
      <c r="C67" s="13" t="s">
        <v>97</v>
      </c>
      <c r="D67" s="5" t="s">
        <v>15</v>
      </c>
      <c r="E67" s="5" t="s">
        <v>21</v>
      </c>
      <c r="F67" s="5" t="s">
        <v>16</v>
      </c>
      <c r="G67" s="50"/>
      <c r="H67" s="5"/>
      <c r="I67" s="189">
        <f>I68</f>
        <v>309</v>
      </c>
    </row>
    <row r="68" spans="1:9" ht="16.5" thickBot="1">
      <c r="A68" s="28" t="s">
        <v>71</v>
      </c>
      <c r="B68" s="104"/>
      <c r="C68" s="9" t="s">
        <v>97</v>
      </c>
      <c r="D68" s="10" t="s">
        <v>15</v>
      </c>
      <c r="E68" s="10" t="s">
        <v>21</v>
      </c>
      <c r="F68" s="10" t="s">
        <v>16</v>
      </c>
      <c r="G68" s="51"/>
      <c r="H68" s="105" t="s">
        <v>73</v>
      </c>
      <c r="I68" s="192">
        <v>309</v>
      </c>
    </row>
    <row r="69" spans="1:9" ht="16.5" thickBot="1">
      <c r="A69" s="70" t="s">
        <v>104</v>
      </c>
      <c r="B69" s="106"/>
      <c r="C69" s="73" t="s">
        <v>106</v>
      </c>
      <c r="D69" s="73"/>
      <c r="E69" s="72"/>
      <c r="F69" s="72"/>
      <c r="G69" s="74"/>
      <c r="H69" s="107"/>
      <c r="I69" s="193">
        <f>I70</f>
        <v>26.200000000000003</v>
      </c>
    </row>
    <row r="70" spans="1:9" ht="15.75">
      <c r="A70" s="80" t="s">
        <v>22</v>
      </c>
      <c r="B70" s="81"/>
      <c r="C70" s="30" t="s">
        <v>106</v>
      </c>
      <c r="D70" s="82" t="s">
        <v>23</v>
      </c>
      <c r="E70" s="30"/>
      <c r="F70" s="30"/>
      <c r="G70" s="75"/>
      <c r="H70" s="78"/>
      <c r="I70" s="194">
        <f>I71</f>
        <v>26.200000000000003</v>
      </c>
    </row>
    <row r="71" spans="1:9" ht="15.75">
      <c r="A71" s="25" t="s">
        <v>94</v>
      </c>
      <c r="B71" s="8"/>
      <c r="C71" s="5" t="s">
        <v>106</v>
      </c>
      <c r="D71" s="13" t="s">
        <v>23</v>
      </c>
      <c r="E71" s="5" t="s">
        <v>24</v>
      </c>
      <c r="F71" s="5"/>
      <c r="G71" s="50"/>
      <c r="H71" s="4"/>
      <c r="I71" s="189">
        <f>I72</f>
        <v>26.200000000000003</v>
      </c>
    </row>
    <row r="72" spans="1:9" ht="15.75">
      <c r="A72" s="25" t="s">
        <v>25</v>
      </c>
      <c r="B72" s="8"/>
      <c r="C72" s="5" t="s">
        <v>106</v>
      </c>
      <c r="D72" s="13" t="s">
        <v>23</v>
      </c>
      <c r="E72" s="5" t="s">
        <v>24</v>
      </c>
      <c r="F72" s="5" t="s">
        <v>26</v>
      </c>
      <c r="G72" s="50"/>
      <c r="H72" s="4"/>
      <c r="I72" s="189">
        <f>I73</f>
        <v>26.200000000000003</v>
      </c>
    </row>
    <row r="73" spans="1:9" ht="16.5" thickBot="1">
      <c r="A73" s="25" t="s">
        <v>74</v>
      </c>
      <c r="B73" s="8"/>
      <c r="C73" s="10" t="s">
        <v>106</v>
      </c>
      <c r="D73" s="9" t="s">
        <v>23</v>
      </c>
      <c r="E73" s="10" t="s">
        <v>24</v>
      </c>
      <c r="F73" s="10" t="s">
        <v>26</v>
      </c>
      <c r="G73" s="51"/>
      <c r="H73" s="7">
        <v>197</v>
      </c>
      <c r="I73" s="192">
        <f>41+15.2-30</f>
        <v>26.200000000000003</v>
      </c>
    </row>
    <row r="74" spans="1:9" ht="16.5" thickBot="1">
      <c r="A74" s="70" t="s">
        <v>105</v>
      </c>
      <c r="B74" s="106"/>
      <c r="C74" s="73" t="s">
        <v>107</v>
      </c>
      <c r="D74" s="73"/>
      <c r="E74" s="72"/>
      <c r="F74" s="72"/>
      <c r="G74" s="74"/>
      <c r="H74" s="107"/>
      <c r="I74" s="193">
        <f>I75</f>
        <v>190.8</v>
      </c>
    </row>
    <row r="75" spans="1:9" ht="15.75">
      <c r="A75" s="80" t="s">
        <v>22</v>
      </c>
      <c r="B75" s="81"/>
      <c r="C75" s="30" t="s">
        <v>107</v>
      </c>
      <c r="D75" s="82" t="s">
        <v>23</v>
      </c>
      <c r="E75" s="30"/>
      <c r="F75" s="30"/>
      <c r="G75" s="75"/>
      <c r="H75" s="78"/>
      <c r="I75" s="194">
        <f>I76</f>
        <v>190.8</v>
      </c>
    </row>
    <row r="76" spans="1:9" ht="15.75">
      <c r="A76" s="25" t="s">
        <v>94</v>
      </c>
      <c r="B76" s="8"/>
      <c r="C76" s="5" t="s">
        <v>107</v>
      </c>
      <c r="D76" s="13" t="s">
        <v>23</v>
      </c>
      <c r="E76" s="5" t="s">
        <v>24</v>
      </c>
      <c r="F76" s="5"/>
      <c r="G76" s="50"/>
      <c r="H76" s="4"/>
      <c r="I76" s="189">
        <f>I77</f>
        <v>190.8</v>
      </c>
    </row>
    <row r="77" spans="1:9" ht="15.75">
      <c r="A77" s="25" t="s">
        <v>25</v>
      </c>
      <c r="B77" s="8"/>
      <c r="C77" s="5" t="s">
        <v>107</v>
      </c>
      <c r="D77" s="13" t="s">
        <v>23</v>
      </c>
      <c r="E77" s="5" t="s">
        <v>24</v>
      </c>
      <c r="F77" s="5" t="s">
        <v>26</v>
      </c>
      <c r="G77" s="50"/>
      <c r="H77" s="4"/>
      <c r="I77" s="189">
        <f>I78</f>
        <v>190.8</v>
      </c>
    </row>
    <row r="78" spans="1:9" ht="16.5" thickBot="1">
      <c r="A78" s="25" t="s">
        <v>74</v>
      </c>
      <c r="B78" s="8"/>
      <c r="C78" s="10" t="s">
        <v>107</v>
      </c>
      <c r="D78" s="9" t="s">
        <v>23</v>
      </c>
      <c r="E78" s="10" t="s">
        <v>24</v>
      </c>
      <c r="F78" s="10" t="s">
        <v>26</v>
      </c>
      <c r="G78" s="51"/>
      <c r="H78" s="7">
        <v>197</v>
      </c>
      <c r="I78" s="192">
        <f>186+4.8</f>
        <v>190.8</v>
      </c>
    </row>
    <row r="79" spans="1:9" ht="16.5" thickBot="1">
      <c r="A79" s="70" t="s">
        <v>108</v>
      </c>
      <c r="B79" s="106"/>
      <c r="C79" s="73" t="s">
        <v>109</v>
      </c>
      <c r="D79" s="73"/>
      <c r="E79" s="72"/>
      <c r="F79" s="72"/>
      <c r="G79" s="74"/>
      <c r="H79" s="107"/>
      <c r="I79" s="193">
        <f>I80</f>
        <v>59</v>
      </c>
    </row>
    <row r="80" spans="1:9" ht="15.75">
      <c r="A80" s="80" t="s">
        <v>22</v>
      </c>
      <c r="B80" s="81"/>
      <c r="C80" s="30" t="s">
        <v>109</v>
      </c>
      <c r="D80" s="82" t="s">
        <v>23</v>
      </c>
      <c r="E80" s="30"/>
      <c r="F80" s="30"/>
      <c r="G80" s="75"/>
      <c r="H80" s="78"/>
      <c r="I80" s="194">
        <f>I81</f>
        <v>59</v>
      </c>
    </row>
    <row r="81" spans="1:9" ht="15" customHeight="1">
      <c r="A81" s="25" t="s">
        <v>94</v>
      </c>
      <c r="B81" s="8"/>
      <c r="C81" s="5" t="s">
        <v>109</v>
      </c>
      <c r="D81" s="13" t="s">
        <v>23</v>
      </c>
      <c r="E81" s="5" t="s">
        <v>24</v>
      </c>
      <c r="F81" s="5"/>
      <c r="G81" s="50"/>
      <c r="H81" s="4"/>
      <c r="I81" s="189">
        <f>I82</f>
        <v>59</v>
      </c>
    </row>
    <row r="82" spans="1:9" ht="15.75">
      <c r="A82" s="25" t="s">
        <v>25</v>
      </c>
      <c r="B82" s="8"/>
      <c r="C82" s="5" t="s">
        <v>109</v>
      </c>
      <c r="D82" s="13" t="s">
        <v>23</v>
      </c>
      <c r="E82" s="5" t="s">
        <v>24</v>
      </c>
      <c r="F82" s="5" t="s">
        <v>26</v>
      </c>
      <c r="G82" s="50"/>
      <c r="H82" s="4"/>
      <c r="I82" s="189">
        <f>I83</f>
        <v>59</v>
      </c>
    </row>
    <row r="83" spans="1:9" ht="16.5" thickBot="1">
      <c r="A83" s="25" t="s">
        <v>74</v>
      </c>
      <c r="B83" s="8"/>
      <c r="C83" s="10" t="s">
        <v>109</v>
      </c>
      <c r="D83" s="9" t="s">
        <v>23</v>
      </c>
      <c r="E83" s="10" t="s">
        <v>24</v>
      </c>
      <c r="F83" s="10" t="s">
        <v>26</v>
      </c>
      <c r="G83" s="51"/>
      <c r="H83" s="7">
        <v>197</v>
      </c>
      <c r="I83" s="192">
        <v>59</v>
      </c>
    </row>
    <row r="84" spans="1:9" ht="16.5" thickBot="1">
      <c r="A84" s="70" t="s">
        <v>110</v>
      </c>
      <c r="B84" s="106"/>
      <c r="C84" s="73" t="s">
        <v>111</v>
      </c>
      <c r="D84" s="73"/>
      <c r="E84" s="72"/>
      <c r="F84" s="72"/>
      <c r="G84" s="74"/>
      <c r="H84" s="107"/>
      <c r="I84" s="193">
        <f>I85</f>
        <v>-149</v>
      </c>
    </row>
    <row r="85" spans="1:9" ht="15.75">
      <c r="A85" s="80" t="s">
        <v>22</v>
      </c>
      <c r="B85" s="81"/>
      <c r="C85" s="30" t="s">
        <v>111</v>
      </c>
      <c r="D85" s="82" t="s">
        <v>23</v>
      </c>
      <c r="E85" s="30"/>
      <c r="F85" s="30"/>
      <c r="G85" s="75"/>
      <c r="H85" s="78"/>
      <c r="I85" s="194">
        <f>I86</f>
        <v>-149</v>
      </c>
    </row>
    <row r="86" spans="1:9" ht="15.75">
      <c r="A86" s="25" t="s">
        <v>94</v>
      </c>
      <c r="B86" s="8"/>
      <c r="C86" s="5" t="s">
        <v>111</v>
      </c>
      <c r="D86" s="13" t="s">
        <v>23</v>
      </c>
      <c r="E86" s="5" t="s">
        <v>24</v>
      </c>
      <c r="F86" s="5"/>
      <c r="G86" s="50"/>
      <c r="H86" s="4"/>
      <c r="I86" s="189">
        <f>I87</f>
        <v>-149</v>
      </c>
    </row>
    <row r="87" spans="1:9" ht="15.75">
      <c r="A87" s="25" t="s">
        <v>25</v>
      </c>
      <c r="B87" s="8"/>
      <c r="C87" s="5" t="s">
        <v>111</v>
      </c>
      <c r="D87" s="13" t="s">
        <v>23</v>
      </c>
      <c r="E87" s="5" t="s">
        <v>24</v>
      </c>
      <c r="F87" s="5" t="s">
        <v>26</v>
      </c>
      <c r="G87" s="50"/>
      <c r="H87" s="4"/>
      <c r="I87" s="189">
        <f>I88</f>
        <v>-149</v>
      </c>
    </row>
    <row r="88" spans="1:9" ht="16.5" thickBot="1">
      <c r="A88" s="25" t="s">
        <v>74</v>
      </c>
      <c r="B88" s="8"/>
      <c r="C88" s="10" t="s">
        <v>111</v>
      </c>
      <c r="D88" s="9" t="s">
        <v>23</v>
      </c>
      <c r="E88" s="10" t="s">
        <v>24</v>
      </c>
      <c r="F88" s="10" t="s">
        <v>26</v>
      </c>
      <c r="G88" s="51"/>
      <c r="H88" s="7">
        <v>197</v>
      </c>
      <c r="I88" s="192">
        <f>-149</f>
        <v>-149</v>
      </c>
    </row>
    <row r="89" spans="1:9" ht="16.5" thickBot="1">
      <c r="A89" s="70" t="s">
        <v>112</v>
      </c>
      <c r="B89" s="106"/>
      <c r="C89" s="73" t="s">
        <v>113</v>
      </c>
      <c r="D89" s="73"/>
      <c r="E89" s="72"/>
      <c r="F89" s="72"/>
      <c r="G89" s="74"/>
      <c r="H89" s="107"/>
      <c r="I89" s="193">
        <f>I90</f>
        <v>-211</v>
      </c>
    </row>
    <row r="90" spans="1:9" ht="15.75">
      <c r="A90" s="80" t="s">
        <v>22</v>
      </c>
      <c r="B90" s="81"/>
      <c r="C90" s="30" t="s">
        <v>113</v>
      </c>
      <c r="D90" s="82" t="s">
        <v>23</v>
      </c>
      <c r="E90" s="30"/>
      <c r="F90" s="30"/>
      <c r="G90" s="75"/>
      <c r="H90" s="78"/>
      <c r="I90" s="194">
        <f>I91</f>
        <v>-211</v>
      </c>
    </row>
    <row r="91" spans="1:9" ht="15.75">
      <c r="A91" s="25" t="s">
        <v>94</v>
      </c>
      <c r="B91" s="8"/>
      <c r="C91" s="5" t="s">
        <v>113</v>
      </c>
      <c r="D91" s="13" t="s">
        <v>23</v>
      </c>
      <c r="E91" s="5" t="s">
        <v>24</v>
      </c>
      <c r="F91" s="5"/>
      <c r="G91" s="50"/>
      <c r="H91" s="4"/>
      <c r="I91" s="189">
        <f>I92</f>
        <v>-211</v>
      </c>
    </row>
    <row r="92" spans="1:9" ht="15.75">
      <c r="A92" s="25" t="s">
        <v>25</v>
      </c>
      <c r="B92" s="8"/>
      <c r="C92" s="5" t="s">
        <v>113</v>
      </c>
      <c r="D92" s="13" t="s">
        <v>23</v>
      </c>
      <c r="E92" s="5" t="s">
        <v>24</v>
      </c>
      <c r="F92" s="5" t="s">
        <v>26</v>
      </c>
      <c r="G92" s="50"/>
      <c r="H92" s="4"/>
      <c r="I92" s="189">
        <f>I93</f>
        <v>-211</v>
      </c>
    </row>
    <row r="93" spans="1:9" ht="16.5" thickBot="1">
      <c r="A93" s="25" t="s">
        <v>74</v>
      </c>
      <c r="B93" s="8"/>
      <c r="C93" s="10" t="s">
        <v>113</v>
      </c>
      <c r="D93" s="9" t="s">
        <v>23</v>
      </c>
      <c r="E93" s="10" t="s">
        <v>24</v>
      </c>
      <c r="F93" s="10" t="s">
        <v>26</v>
      </c>
      <c r="G93" s="51"/>
      <c r="H93" s="7">
        <v>197</v>
      </c>
      <c r="I93" s="192">
        <f>-213+2</f>
        <v>-211</v>
      </c>
    </row>
    <row r="94" spans="1:9" ht="16.5" thickBot="1">
      <c r="A94" s="70" t="s">
        <v>215</v>
      </c>
      <c r="B94" s="71"/>
      <c r="C94" s="72" t="s">
        <v>159</v>
      </c>
      <c r="D94" s="73"/>
      <c r="E94" s="72"/>
      <c r="F94" s="72"/>
      <c r="G94" s="74"/>
      <c r="H94" s="106"/>
      <c r="I94" s="237">
        <f>I95</f>
        <v>1353.1999999999998</v>
      </c>
    </row>
    <row r="95" spans="1:9" ht="15.75">
      <c r="A95" s="19" t="s">
        <v>22</v>
      </c>
      <c r="B95" s="19"/>
      <c r="C95" s="12" t="s">
        <v>159</v>
      </c>
      <c r="D95" s="12" t="s">
        <v>23</v>
      </c>
      <c r="E95" s="12"/>
      <c r="F95" s="12"/>
      <c r="G95" s="12"/>
      <c r="H95" s="19"/>
      <c r="I95" s="243">
        <f>I96</f>
        <v>1353.1999999999998</v>
      </c>
    </row>
    <row r="96" spans="1:9" ht="15.75">
      <c r="A96" s="23" t="s">
        <v>1</v>
      </c>
      <c r="B96" s="4"/>
      <c r="C96" s="5" t="s">
        <v>159</v>
      </c>
      <c r="D96" s="5" t="s">
        <v>23</v>
      </c>
      <c r="E96" s="5" t="s">
        <v>27</v>
      </c>
      <c r="F96" s="5"/>
      <c r="G96" s="5"/>
      <c r="H96" s="4"/>
      <c r="I96" s="240">
        <f>I97</f>
        <v>1353.1999999999998</v>
      </c>
    </row>
    <row r="97" spans="1:9" ht="15.75">
      <c r="A97" s="23" t="s">
        <v>76</v>
      </c>
      <c r="B97" s="4"/>
      <c r="C97" s="5" t="s">
        <v>159</v>
      </c>
      <c r="D97" s="5" t="s">
        <v>23</v>
      </c>
      <c r="E97" s="5" t="s">
        <v>27</v>
      </c>
      <c r="F97" s="5" t="s">
        <v>174</v>
      </c>
      <c r="G97" s="5"/>
      <c r="H97" s="4"/>
      <c r="I97" s="240">
        <f>I99</f>
        <v>1353.1999999999998</v>
      </c>
    </row>
    <row r="98" spans="1:9" ht="15.75">
      <c r="A98" s="4" t="s">
        <v>188</v>
      </c>
      <c r="B98" s="4"/>
      <c r="C98" s="5"/>
      <c r="D98" s="5"/>
      <c r="E98" s="5"/>
      <c r="F98" s="5"/>
      <c r="G98" s="5" t="s">
        <v>75</v>
      </c>
      <c r="H98" s="4"/>
      <c r="I98" s="240"/>
    </row>
    <row r="99" spans="1:9" ht="16.5" thickBot="1">
      <c r="A99" s="7" t="s">
        <v>189</v>
      </c>
      <c r="B99" s="7"/>
      <c r="C99" s="10" t="s">
        <v>159</v>
      </c>
      <c r="D99" s="10" t="s">
        <v>23</v>
      </c>
      <c r="E99" s="10" t="s">
        <v>27</v>
      </c>
      <c r="F99" s="10" t="s">
        <v>174</v>
      </c>
      <c r="G99" s="10"/>
      <c r="H99" s="7">
        <v>411</v>
      </c>
      <c r="I99" s="241">
        <f>532.1+788+33.1</f>
        <v>1353.1999999999998</v>
      </c>
    </row>
    <row r="100" spans="1:9" ht="16.5" thickBot="1">
      <c r="A100" s="70" t="s">
        <v>114</v>
      </c>
      <c r="B100" s="106"/>
      <c r="C100" s="72" t="s">
        <v>115</v>
      </c>
      <c r="D100" s="72"/>
      <c r="E100" s="72"/>
      <c r="F100" s="72"/>
      <c r="G100" s="72"/>
      <c r="H100" s="15"/>
      <c r="I100" s="193">
        <f>I101</f>
        <v>75.1</v>
      </c>
    </row>
    <row r="101" spans="1:9" ht="15.75">
      <c r="A101" s="262" t="s">
        <v>22</v>
      </c>
      <c r="B101" s="263"/>
      <c r="C101" s="119" t="s">
        <v>115</v>
      </c>
      <c r="D101" s="264" t="s">
        <v>23</v>
      </c>
      <c r="E101" s="119"/>
      <c r="F101" s="119"/>
      <c r="G101" s="68"/>
      <c r="H101" s="88"/>
      <c r="I101" s="195">
        <f>I102</f>
        <v>75.1</v>
      </c>
    </row>
    <row r="102" spans="1:9" ht="15.75">
      <c r="A102" s="23" t="s">
        <v>1</v>
      </c>
      <c r="B102" s="24"/>
      <c r="C102" s="5" t="s">
        <v>115</v>
      </c>
      <c r="D102" s="13" t="s">
        <v>23</v>
      </c>
      <c r="E102" s="5" t="s">
        <v>27</v>
      </c>
      <c r="F102" s="5"/>
      <c r="G102" s="50"/>
      <c r="H102" s="4"/>
      <c r="I102" s="189">
        <f>I103</f>
        <v>75.1</v>
      </c>
    </row>
    <row r="103" spans="1:9" ht="15.75">
      <c r="A103" s="23" t="s">
        <v>76</v>
      </c>
      <c r="B103" s="24"/>
      <c r="C103" s="5" t="s">
        <v>115</v>
      </c>
      <c r="D103" s="13" t="s">
        <v>23</v>
      </c>
      <c r="E103" s="5" t="s">
        <v>27</v>
      </c>
      <c r="F103" s="5" t="s">
        <v>174</v>
      </c>
      <c r="G103" s="50"/>
      <c r="H103" s="4"/>
      <c r="I103" s="189">
        <f>I105</f>
        <v>75.1</v>
      </c>
    </row>
    <row r="104" spans="1:9" ht="15.75">
      <c r="A104" s="23" t="s">
        <v>88</v>
      </c>
      <c r="B104" s="24"/>
      <c r="C104" s="5"/>
      <c r="D104" s="13"/>
      <c r="E104" s="5"/>
      <c r="F104" s="5"/>
      <c r="G104" s="50"/>
      <c r="H104" s="4"/>
      <c r="I104" s="189"/>
    </row>
    <row r="105" spans="1:9" ht="16.5" thickBot="1">
      <c r="A105" s="115" t="s">
        <v>89</v>
      </c>
      <c r="B105" s="265"/>
      <c r="C105" s="6" t="s">
        <v>115</v>
      </c>
      <c r="D105" s="266" t="s">
        <v>23</v>
      </c>
      <c r="E105" s="6" t="s">
        <v>27</v>
      </c>
      <c r="F105" s="6" t="s">
        <v>174</v>
      </c>
      <c r="G105" s="121"/>
      <c r="H105" s="60">
        <v>412</v>
      </c>
      <c r="I105" s="191">
        <f>74+1.1</f>
        <v>75.1</v>
      </c>
    </row>
    <row r="106" spans="1:9" ht="15.75">
      <c r="A106" s="246" t="s">
        <v>216</v>
      </c>
      <c r="B106" s="276"/>
      <c r="C106" s="269"/>
      <c r="D106" s="269"/>
      <c r="E106" s="253"/>
      <c r="F106" s="253"/>
      <c r="G106" s="270"/>
      <c r="H106" s="271"/>
      <c r="I106" s="272"/>
    </row>
    <row r="107" spans="1:9" ht="16.5" thickBot="1">
      <c r="A107" s="247" t="s">
        <v>217</v>
      </c>
      <c r="B107" s="277"/>
      <c r="C107" s="278" t="s">
        <v>194</v>
      </c>
      <c r="D107" s="278"/>
      <c r="E107" s="256"/>
      <c r="F107" s="256"/>
      <c r="G107" s="274"/>
      <c r="H107" s="275"/>
      <c r="I107" s="257">
        <f>I108</f>
        <v>18</v>
      </c>
    </row>
    <row r="108" spans="1:9" ht="15.75">
      <c r="A108" s="80" t="s">
        <v>22</v>
      </c>
      <c r="B108" s="81"/>
      <c r="C108" s="30" t="s">
        <v>194</v>
      </c>
      <c r="D108" s="82" t="s">
        <v>23</v>
      </c>
      <c r="E108" s="30"/>
      <c r="F108" s="30"/>
      <c r="G108" s="75"/>
      <c r="H108" s="78"/>
      <c r="I108" s="272">
        <f>I109</f>
        <v>18</v>
      </c>
    </row>
    <row r="109" spans="1:9" ht="15.75">
      <c r="A109" s="25" t="s">
        <v>94</v>
      </c>
      <c r="B109" s="8"/>
      <c r="C109" s="5" t="s">
        <v>194</v>
      </c>
      <c r="D109" s="13" t="s">
        <v>23</v>
      </c>
      <c r="E109" s="5" t="s">
        <v>24</v>
      </c>
      <c r="F109" s="5"/>
      <c r="G109" s="50"/>
      <c r="H109" s="4"/>
      <c r="I109" s="189">
        <f>I110</f>
        <v>18</v>
      </c>
    </row>
    <row r="110" spans="1:9" ht="15.75">
      <c r="A110" s="25" t="s">
        <v>25</v>
      </c>
      <c r="B110" s="8"/>
      <c r="C110" s="5" t="s">
        <v>194</v>
      </c>
      <c r="D110" s="13" t="s">
        <v>23</v>
      </c>
      <c r="E110" s="5" t="s">
        <v>24</v>
      </c>
      <c r="F110" s="5" t="s">
        <v>26</v>
      </c>
      <c r="G110" s="50"/>
      <c r="H110" s="4"/>
      <c r="I110" s="189">
        <f>I111</f>
        <v>18</v>
      </c>
    </row>
    <row r="111" spans="1:9" ht="16.5" thickBot="1">
      <c r="A111" s="25" t="s">
        <v>74</v>
      </c>
      <c r="B111" s="8"/>
      <c r="C111" s="10" t="s">
        <v>194</v>
      </c>
      <c r="D111" s="9" t="s">
        <v>23</v>
      </c>
      <c r="E111" s="10" t="s">
        <v>24</v>
      </c>
      <c r="F111" s="10" t="s">
        <v>26</v>
      </c>
      <c r="G111" s="51"/>
      <c r="H111" s="7">
        <v>197</v>
      </c>
      <c r="I111" s="192">
        <v>18</v>
      </c>
    </row>
    <row r="112" spans="1:9" ht="15.75">
      <c r="A112" s="95" t="s">
        <v>116</v>
      </c>
      <c r="B112" s="96"/>
      <c r="C112" s="98"/>
      <c r="D112" s="99"/>
      <c r="E112" s="98"/>
      <c r="F112" s="98"/>
      <c r="G112" s="100"/>
      <c r="H112" s="88"/>
      <c r="I112" s="195"/>
    </row>
    <row r="113" spans="1:9" ht="16.5" thickBot="1">
      <c r="A113" s="89" t="s">
        <v>117</v>
      </c>
      <c r="B113" s="90"/>
      <c r="C113" s="91" t="s">
        <v>118</v>
      </c>
      <c r="D113" s="92"/>
      <c r="E113" s="91"/>
      <c r="F113" s="91"/>
      <c r="G113" s="93"/>
      <c r="H113" s="94"/>
      <c r="I113" s="196">
        <f>I114</f>
        <v>0</v>
      </c>
    </row>
    <row r="114" spans="1:9" ht="15.75">
      <c r="A114" s="78" t="s">
        <v>2</v>
      </c>
      <c r="B114" s="78"/>
      <c r="C114" s="30" t="s">
        <v>118</v>
      </c>
      <c r="D114" s="30" t="s">
        <v>29</v>
      </c>
      <c r="E114" s="30"/>
      <c r="F114" s="30"/>
      <c r="G114" s="30"/>
      <c r="H114" s="78"/>
      <c r="I114" s="261">
        <f>I119+I116</f>
        <v>0</v>
      </c>
    </row>
    <row r="115" spans="1:9" ht="15.75">
      <c r="A115" s="4" t="s">
        <v>183</v>
      </c>
      <c r="B115" s="4"/>
      <c r="C115" s="5"/>
      <c r="D115" s="5"/>
      <c r="E115" s="5"/>
      <c r="F115" s="5"/>
      <c r="G115" s="5"/>
      <c r="H115" s="4"/>
      <c r="I115" s="240"/>
    </row>
    <row r="116" spans="1:9" ht="15.75">
      <c r="A116" s="4" t="s">
        <v>184</v>
      </c>
      <c r="B116" s="4"/>
      <c r="C116" s="5" t="s">
        <v>118</v>
      </c>
      <c r="D116" s="5" t="s">
        <v>29</v>
      </c>
      <c r="E116" s="5" t="s">
        <v>185</v>
      </c>
      <c r="F116" s="5"/>
      <c r="G116" s="5"/>
      <c r="H116" s="4"/>
      <c r="I116" s="240">
        <f>I117</f>
        <v>1151</v>
      </c>
    </row>
    <row r="117" spans="1:9" ht="15.75">
      <c r="A117" s="4" t="s">
        <v>186</v>
      </c>
      <c r="B117" s="4"/>
      <c r="C117" s="5" t="s">
        <v>118</v>
      </c>
      <c r="D117" s="5" t="s">
        <v>29</v>
      </c>
      <c r="E117" s="5" t="s">
        <v>185</v>
      </c>
      <c r="F117" s="5" t="s">
        <v>187</v>
      </c>
      <c r="G117" s="5"/>
      <c r="H117" s="4"/>
      <c r="I117" s="240">
        <f>I118</f>
        <v>1151</v>
      </c>
    </row>
    <row r="118" spans="1:9" ht="15.75">
      <c r="A118" s="4" t="s">
        <v>30</v>
      </c>
      <c r="B118" s="4"/>
      <c r="C118" s="5" t="s">
        <v>118</v>
      </c>
      <c r="D118" s="5" t="s">
        <v>29</v>
      </c>
      <c r="E118" s="5" t="s">
        <v>185</v>
      </c>
      <c r="F118" s="5" t="s">
        <v>187</v>
      </c>
      <c r="G118" s="5"/>
      <c r="H118" s="4">
        <v>327</v>
      </c>
      <c r="I118" s="240">
        <v>1151</v>
      </c>
    </row>
    <row r="119" spans="1:9" ht="15.75">
      <c r="A119" s="4" t="s">
        <v>39</v>
      </c>
      <c r="B119" s="4"/>
      <c r="C119" s="5" t="s">
        <v>118</v>
      </c>
      <c r="D119" s="5" t="s">
        <v>29</v>
      </c>
      <c r="E119" s="5" t="s">
        <v>40</v>
      </c>
      <c r="F119" s="5"/>
      <c r="G119" s="5"/>
      <c r="H119" s="4"/>
      <c r="I119" s="240">
        <f>I121</f>
        <v>-1151</v>
      </c>
    </row>
    <row r="120" spans="1:9" ht="15.75">
      <c r="A120" s="4" t="s">
        <v>61</v>
      </c>
      <c r="B120" s="4"/>
      <c r="C120" s="5"/>
      <c r="D120" s="5"/>
      <c r="E120" s="5"/>
      <c r="F120" s="5"/>
      <c r="G120" s="5"/>
      <c r="H120" s="4"/>
      <c r="I120" s="240"/>
    </row>
    <row r="121" spans="1:9" ht="15.75">
      <c r="A121" s="4" t="s">
        <v>35</v>
      </c>
      <c r="B121" s="4"/>
      <c r="C121" s="5" t="s">
        <v>118</v>
      </c>
      <c r="D121" s="5" t="s">
        <v>29</v>
      </c>
      <c r="E121" s="5" t="s">
        <v>40</v>
      </c>
      <c r="F121" s="5" t="s">
        <v>36</v>
      </c>
      <c r="G121" s="5"/>
      <c r="H121" s="4"/>
      <c r="I121" s="240">
        <f>I122</f>
        <v>-1151</v>
      </c>
    </row>
    <row r="122" spans="1:9" ht="15.75">
      <c r="A122" s="4" t="s">
        <v>30</v>
      </c>
      <c r="B122" s="4"/>
      <c r="C122" s="5" t="s">
        <v>118</v>
      </c>
      <c r="D122" s="5" t="s">
        <v>29</v>
      </c>
      <c r="E122" s="5" t="s">
        <v>40</v>
      </c>
      <c r="F122" s="5" t="s">
        <v>36</v>
      </c>
      <c r="G122" s="5"/>
      <c r="H122" s="4">
        <v>327</v>
      </c>
      <c r="I122" s="240">
        <v>-1151</v>
      </c>
    </row>
    <row r="123" spans="1:9" ht="16.5" thickBot="1">
      <c r="A123" s="55" t="s">
        <v>119</v>
      </c>
      <c r="B123" s="236"/>
      <c r="C123" s="63" t="s">
        <v>120</v>
      </c>
      <c r="D123" s="242"/>
      <c r="E123" s="63"/>
      <c r="F123" s="63"/>
      <c r="G123" s="101"/>
      <c r="H123" s="238"/>
      <c r="I123" s="239">
        <f>I124</f>
        <v>1500</v>
      </c>
    </row>
    <row r="124" spans="1:9" ht="15.75">
      <c r="A124" s="80" t="s">
        <v>121</v>
      </c>
      <c r="B124" s="81"/>
      <c r="C124" s="108" t="s">
        <v>120</v>
      </c>
      <c r="D124" s="109" t="s">
        <v>47</v>
      </c>
      <c r="E124" s="108"/>
      <c r="F124" s="108"/>
      <c r="G124" s="110"/>
      <c r="H124" s="78"/>
      <c r="I124" s="194">
        <f>I125</f>
        <v>1500</v>
      </c>
    </row>
    <row r="125" spans="1:9" ht="15.75">
      <c r="A125" s="23" t="s">
        <v>48</v>
      </c>
      <c r="B125" s="4"/>
      <c r="C125" s="5" t="s">
        <v>120</v>
      </c>
      <c r="D125" s="31" t="s">
        <v>47</v>
      </c>
      <c r="E125" s="5" t="s">
        <v>49</v>
      </c>
      <c r="F125" s="5"/>
      <c r="G125" s="50"/>
      <c r="H125" s="4"/>
      <c r="I125" s="189">
        <f>I126</f>
        <v>1500</v>
      </c>
    </row>
    <row r="126" spans="1:9" ht="15.75">
      <c r="A126" s="23" t="s">
        <v>50</v>
      </c>
      <c r="B126" s="4"/>
      <c r="C126" s="5" t="s">
        <v>120</v>
      </c>
      <c r="D126" s="5" t="s">
        <v>47</v>
      </c>
      <c r="E126" s="5" t="s">
        <v>49</v>
      </c>
      <c r="F126" s="5" t="s">
        <v>51</v>
      </c>
      <c r="G126" s="50"/>
      <c r="H126" s="4"/>
      <c r="I126" s="189">
        <f>I127</f>
        <v>1500</v>
      </c>
    </row>
    <row r="127" spans="1:9" ht="16.5" thickBot="1">
      <c r="A127" s="25" t="s">
        <v>30</v>
      </c>
      <c r="B127" s="8"/>
      <c r="C127" s="10" t="s">
        <v>120</v>
      </c>
      <c r="D127" s="9" t="s">
        <v>47</v>
      </c>
      <c r="E127" s="10" t="s">
        <v>49</v>
      </c>
      <c r="F127" s="10" t="s">
        <v>36</v>
      </c>
      <c r="G127" s="51"/>
      <c r="H127" s="7">
        <v>327</v>
      </c>
      <c r="I127" s="192">
        <v>1500</v>
      </c>
    </row>
    <row r="128" spans="1:9" ht="16.5" thickBot="1">
      <c r="A128" s="70" t="s">
        <v>122</v>
      </c>
      <c r="B128" s="71"/>
      <c r="C128" s="72" t="s">
        <v>123</v>
      </c>
      <c r="D128" s="73"/>
      <c r="E128" s="72"/>
      <c r="F128" s="72"/>
      <c r="G128" s="74"/>
      <c r="H128" s="15"/>
      <c r="I128" s="193">
        <f>I129</f>
        <v>500</v>
      </c>
    </row>
    <row r="129" spans="1:9" ht="15.75">
      <c r="A129" s="80" t="s">
        <v>121</v>
      </c>
      <c r="B129" s="81"/>
      <c r="C129" s="108" t="s">
        <v>123</v>
      </c>
      <c r="D129" s="109" t="s">
        <v>47</v>
      </c>
      <c r="E129" s="108"/>
      <c r="F129" s="108"/>
      <c r="G129" s="110"/>
      <c r="H129" s="78"/>
      <c r="I129" s="194">
        <f>I130</f>
        <v>500</v>
      </c>
    </row>
    <row r="130" spans="1:9" ht="15.75">
      <c r="A130" s="23" t="s">
        <v>10</v>
      </c>
      <c r="B130" s="4"/>
      <c r="C130" s="10" t="s">
        <v>123</v>
      </c>
      <c r="D130" s="9" t="s">
        <v>47</v>
      </c>
      <c r="E130" s="10" t="s">
        <v>52</v>
      </c>
      <c r="F130" s="10"/>
      <c r="G130" s="51"/>
      <c r="H130" s="4"/>
      <c r="I130" s="189">
        <f>I132</f>
        <v>500</v>
      </c>
    </row>
    <row r="131" spans="1:9" ht="15.75">
      <c r="A131" s="23" t="s">
        <v>53</v>
      </c>
      <c r="B131" s="4"/>
      <c r="C131" s="10"/>
      <c r="D131" s="9"/>
      <c r="E131" s="10"/>
      <c r="F131" s="10"/>
      <c r="G131" s="51"/>
      <c r="H131" s="4"/>
      <c r="I131" s="189"/>
    </row>
    <row r="132" spans="1:9" ht="15.75">
      <c r="A132" s="23" t="s">
        <v>54</v>
      </c>
      <c r="B132" s="4"/>
      <c r="C132" s="5" t="s">
        <v>123</v>
      </c>
      <c r="D132" s="5" t="s">
        <v>47</v>
      </c>
      <c r="E132" s="5" t="s">
        <v>52</v>
      </c>
      <c r="F132" s="5" t="s">
        <v>55</v>
      </c>
      <c r="G132" s="50"/>
      <c r="H132" s="4"/>
      <c r="I132" s="189">
        <f>I134</f>
        <v>500</v>
      </c>
    </row>
    <row r="133" spans="1:9" ht="15.75">
      <c r="A133" s="25" t="s">
        <v>175</v>
      </c>
      <c r="B133" s="7"/>
      <c r="C133" s="5"/>
      <c r="D133" s="13"/>
      <c r="E133" s="5"/>
      <c r="F133" s="5"/>
      <c r="G133" s="50"/>
      <c r="H133" s="4"/>
      <c r="I133" s="189"/>
    </row>
    <row r="134" spans="1:9" ht="16.5" thickBot="1">
      <c r="A134" s="25" t="s">
        <v>176</v>
      </c>
      <c r="B134" s="7"/>
      <c r="C134" s="5" t="s">
        <v>123</v>
      </c>
      <c r="D134" s="13" t="s">
        <v>47</v>
      </c>
      <c r="E134" s="5" t="s">
        <v>46</v>
      </c>
      <c r="F134" s="5" t="s">
        <v>55</v>
      </c>
      <c r="G134" s="50"/>
      <c r="H134" s="4">
        <v>901</v>
      </c>
      <c r="I134" s="189">
        <v>500</v>
      </c>
    </row>
    <row r="135" spans="1:9" ht="15.75">
      <c r="A135" s="83" t="s">
        <v>124</v>
      </c>
      <c r="B135" s="102"/>
      <c r="C135" s="85"/>
      <c r="D135" s="85"/>
      <c r="E135" s="85"/>
      <c r="F135" s="85"/>
      <c r="G135" s="87"/>
      <c r="H135" s="88"/>
      <c r="I135" s="195"/>
    </row>
    <row r="136" spans="1:9" ht="16.5" thickBot="1">
      <c r="A136" s="89" t="s">
        <v>125</v>
      </c>
      <c r="B136" s="103"/>
      <c r="C136" s="91" t="s">
        <v>126</v>
      </c>
      <c r="D136" s="91"/>
      <c r="E136" s="91"/>
      <c r="F136" s="91"/>
      <c r="G136" s="93"/>
      <c r="H136" s="94"/>
      <c r="I136" s="196">
        <f>I137</f>
        <v>5.4</v>
      </c>
    </row>
    <row r="137" spans="1:9" ht="15.75">
      <c r="A137" s="77" t="s">
        <v>56</v>
      </c>
      <c r="B137" s="78"/>
      <c r="C137" s="30" t="s">
        <v>126</v>
      </c>
      <c r="D137" s="30" t="s">
        <v>57</v>
      </c>
      <c r="E137" s="30"/>
      <c r="F137" s="30"/>
      <c r="G137" s="75"/>
      <c r="H137" s="78"/>
      <c r="I137" s="194">
        <f>I138</f>
        <v>5.4</v>
      </c>
    </row>
    <row r="138" spans="1:9" ht="15.75">
      <c r="A138" s="23" t="s">
        <v>127</v>
      </c>
      <c r="B138" s="4"/>
      <c r="C138" s="5" t="s">
        <v>126</v>
      </c>
      <c r="D138" s="5" t="s">
        <v>57</v>
      </c>
      <c r="E138" s="5" t="s">
        <v>58</v>
      </c>
      <c r="F138" s="5"/>
      <c r="G138" s="50"/>
      <c r="H138" s="4"/>
      <c r="I138" s="189">
        <f>I140</f>
        <v>5.4</v>
      </c>
    </row>
    <row r="139" spans="1:9" ht="15.75">
      <c r="A139" s="23" t="s">
        <v>128</v>
      </c>
      <c r="B139" s="4"/>
      <c r="C139" s="5"/>
      <c r="D139" s="5"/>
      <c r="E139" s="5"/>
      <c r="F139" s="5"/>
      <c r="G139" s="50"/>
      <c r="H139" s="4"/>
      <c r="I139" s="189"/>
    </row>
    <row r="140" spans="1:9" ht="15.75">
      <c r="A140" s="23" t="s">
        <v>62</v>
      </c>
      <c r="B140" s="4"/>
      <c r="C140" s="5" t="s">
        <v>126</v>
      </c>
      <c r="D140" s="5" t="s">
        <v>57</v>
      </c>
      <c r="E140" s="5" t="s">
        <v>58</v>
      </c>
      <c r="F140" s="5" t="s">
        <v>63</v>
      </c>
      <c r="G140" s="50"/>
      <c r="H140" s="4"/>
      <c r="I140" s="189">
        <f>I141</f>
        <v>5.4</v>
      </c>
    </row>
    <row r="141" spans="1:9" ht="16.5" thickBot="1">
      <c r="A141" s="25" t="s">
        <v>30</v>
      </c>
      <c r="B141" s="8"/>
      <c r="C141" s="10" t="s">
        <v>126</v>
      </c>
      <c r="D141" s="9" t="s">
        <v>57</v>
      </c>
      <c r="E141" s="10" t="s">
        <v>58</v>
      </c>
      <c r="F141" s="10" t="s">
        <v>63</v>
      </c>
      <c r="G141" s="51"/>
      <c r="H141" s="7">
        <v>327</v>
      </c>
      <c r="I141" s="192">
        <v>5.4</v>
      </c>
    </row>
    <row r="142" spans="1:9" ht="16.5" thickBot="1">
      <c r="A142" s="70" t="s">
        <v>171</v>
      </c>
      <c r="B142" s="106"/>
      <c r="C142" s="72" t="s">
        <v>160</v>
      </c>
      <c r="D142" s="72"/>
      <c r="E142" s="72"/>
      <c r="F142" s="72"/>
      <c r="G142" s="72"/>
      <c r="H142" s="106"/>
      <c r="I142" s="237">
        <f>I143</f>
        <v>-101.6</v>
      </c>
    </row>
    <row r="143" spans="1:9" ht="15.75">
      <c r="A143" s="19" t="s">
        <v>22</v>
      </c>
      <c r="B143" s="19"/>
      <c r="C143" s="12" t="s">
        <v>160</v>
      </c>
      <c r="D143" s="12" t="s">
        <v>23</v>
      </c>
      <c r="E143" s="12"/>
      <c r="F143" s="12"/>
      <c r="G143" s="12"/>
      <c r="H143" s="19"/>
      <c r="I143" s="243">
        <f>I144</f>
        <v>-101.6</v>
      </c>
    </row>
    <row r="144" spans="1:9" ht="15.75">
      <c r="A144" s="4" t="s">
        <v>94</v>
      </c>
      <c r="B144" s="4"/>
      <c r="C144" s="5" t="s">
        <v>160</v>
      </c>
      <c r="D144" s="5" t="s">
        <v>23</v>
      </c>
      <c r="E144" s="5" t="s">
        <v>24</v>
      </c>
      <c r="F144" s="5"/>
      <c r="G144" s="5"/>
      <c r="H144" s="4"/>
      <c r="I144" s="240">
        <f>I145</f>
        <v>-101.6</v>
      </c>
    </row>
    <row r="145" spans="1:9" ht="15.75">
      <c r="A145" s="4" t="s">
        <v>25</v>
      </c>
      <c r="B145" s="4"/>
      <c r="C145" s="5" t="s">
        <v>160</v>
      </c>
      <c r="D145" s="5" t="s">
        <v>23</v>
      </c>
      <c r="E145" s="5" t="s">
        <v>24</v>
      </c>
      <c r="F145" s="5" t="s">
        <v>26</v>
      </c>
      <c r="G145" s="5"/>
      <c r="H145" s="4"/>
      <c r="I145" s="240">
        <f>I146</f>
        <v>-101.6</v>
      </c>
    </row>
    <row r="146" spans="1:9" ht="16.5" thickBot="1">
      <c r="A146" s="7" t="s">
        <v>74</v>
      </c>
      <c r="B146" s="7"/>
      <c r="C146" s="10" t="s">
        <v>160</v>
      </c>
      <c r="D146" s="10" t="s">
        <v>23</v>
      </c>
      <c r="E146" s="10" t="s">
        <v>24</v>
      </c>
      <c r="F146" s="10" t="s">
        <v>26</v>
      </c>
      <c r="G146" s="10" t="s">
        <v>75</v>
      </c>
      <c r="H146" s="7">
        <v>197</v>
      </c>
      <c r="I146" s="241">
        <f>-104+2.4</f>
        <v>-101.6</v>
      </c>
    </row>
    <row r="147" spans="1:9" ht="16.5" thickBot="1">
      <c r="A147" s="70" t="s">
        <v>161</v>
      </c>
      <c r="B147" s="106"/>
      <c r="C147" s="72" t="s">
        <v>162</v>
      </c>
      <c r="D147" s="72"/>
      <c r="E147" s="72"/>
      <c r="F147" s="72"/>
      <c r="G147" s="72"/>
      <c r="H147" s="106"/>
      <c r="I147" s="237">
        <f>I148</f>
        <v>-1188</v>
      </c>
    </row>
    <row r="148" spans="1:9" ht="15.75">
      <c r="A148" s="19" t="s">
        <v>22</v>
      </c>
      <c r="B148" s="19"/>
      <c r="C148" s="12" t="s">
        <v>162</v>
      </c>
      <c r="D148" s="12" t="s">
        <v>23</v>
      </c>
      <c r="E148" s="12"/>
      <c r="F148" s="12"/>
      <c r="G148" s="12"/>
      <c r="H148" s="19"/>
      <c r="I148" s="243">
        <f>I149</f>
        <v>-1188</v>
      </c>
    </row>
    <row r="149" spans="1:9" ht="15.75">
      <c r="A149" s="4" t="s">
        <v>94</v>
      </c>
      <c r="B149" s="4"/>
      <c r="C149" s="5" t="s">
        <v>162</v>
      </c>
      <c r="D149" s="5" t="s">
        <v>23</v>
      </c>
      <c r="E149" s="5" t="s">
        <v>24</v>
      </c>
      <c r="F149" s="5"/>
      <c r="G149" s="5"/>
      <c r="H149" s="4"/>
      <c r="I149" s="240">
        <f>I150</f>
        <v>-1188</v>
      </c>
    </row>
    <row r="150" spans="1:9" ht="15.75">
      <c r="A150" s="4" t="s">
        <v>25</v>
      </c>
      <c r="B150" s="4"/>
      <c r="C150" s="5" t="s">
        <v>162</v>
      </c>
      <c r="D150" s="5" t="s">
        <v>23</v>
      </c>
      <c r="E150" s="5" t="s">
        <v>24</v>
      </c>
      <c r="F150" s="5" t="s">
        <v>26</v>
      </c>
      <c r="G150" s="5"/>
      <c r="H150" s="4"/>
      <c r="I150" s="240">
        <f>I151</f>
        <v>-1188</v>
      </c>
    </row>
    <row r="151" spans="1:9" ht="16.5" thickBot="1">
      <c r="A151" s="7" t="s">
        <v>74</v>
      </c>
      <c r="B151" s="7"/>
      <c r="C151" s="10" t="s">
        <v>162</v>
      </c>
      <c r="D151" s="10" t="s">
        <v>23</v>
      </c>
      <c r="E151" s="10" t="s">
        <v>24</v>
      </c>
      <c r="F151" s="10" t="s">
        <v>26</v>
      </c>
      <c r="G151" s="10" t="s">
        <v>75</v>
      </c>
      <c r="H151" s="7">
        <v>197</v>
      </c>
      <c r="I151" s="241">
        <f>-1198+10</f>
        <v>-1188</v>
      </c>
    </row>
    <row r="152" spans="1:9" ht="16.5" thickBot="1">
      <c r="A152" s="70" t="s">
        <v>163</v>
      </c>
      <c r="B152" s="106"/>
      <c r="C152" s="72" t="s">
        <v>164</v>
      </c>
      <c r="D152" s="72"/>
      <c r="E152" s="72"/>
      <c r="F152" s="72"/>
      <c r="G152" s="72"/>
      <c r="H152" s="106"/>
      <c r="I152" s="237">
        <f>I153</f>
        <v>1</v>
      </c>
    </row>
    <row r="153" spans="1:9" ht="15.75">
      <c r="A153" s="19" t="s">
        <v>22</v>
      </c>
      <c r="B153" s="19"/>
      <c r="C153" s="12" t="s">
        <v>164</v>
      </c>
      <c r="D153" s="12" t="s">
        <v>23</v>
      </c>
      <c r="E153" s="12"/>
      <c r="F153" s="12"/>
      <c r="G153" s="12"/>
      <c r="H153" s="19"/>
      <c r="I153" s="243">
        <f>I154</f>
        <v>1</v>
      </c>
    </row>
    <row r="154" spans="1:9" ht="15.75">
      <c r="A154" s="4" t="s">
        <v>94</v>
      </c>
      <c r="B154" s="4"/>
      <c r="C154" s="5" t="s">
        <v>164</v>
      </c>
      <c r="D154" s="5" t="s">
        <v>23</v>
      </c>
      <c r="E154" s="5" t="s">
        <v>24</v>
      </c>
      <c r="F154" s="5"/>
      <c r="G154" s="5"/>
      <c r="H154" s="4"/>
      <c r="I154" s="240">
        <f>I155</f>
        <v>1</v>
      </c>
    </row>
    <row r="155" spans="1:9" ht="15.75">
      <c r="A155" s="4" t="s">
        <v>25</v>
      </c>
      <c r="B155" s="4"/>
      <c r="C155" s="5" t="s">
        <v>164</v>
      </c>
      <c r="D155" s="5" t="s">
        <v>23</v>
      </c>
      <c r="E155" s="5" t="s">
        <v>24</v>
      </c>
      <c r="F155" s="5" t="s">
        <v>26</v>
      </c>
      <c r="G155" s="5"/>
      <c r="H155" s="4"/>
      <c r="I155" s="240">
        <f>I156</f>
        <v>1</v>
      </c>
    </row>
    <row r="156" spans="1:9" ht="16.5" thickBot="1">
      <c r="A156" s="7" t="s">
        <v>74</v>
      </c>
      <c r="B156" s="7"/>
      <c r="C156" s="10" t="s">
        <v>164</v>
      </c>
      <c r="D156" s="10" t="s">
        <v>23</v>
      </c>
      <c r="E156" s="10" t="s">
        <v>24</v>
      </c>
      <c r="F156" s="10" t="s">
        <v>26</v>
      </c>
      <c r="G156" s="10" t="s">
        <v>75</v>
      </c>
      <c r="H156" s="7">
        <v>197</v>
      </c>
      <c r="I156" s="241">
        <v>1</v>
      </c>
    </row>
    <row r="157" spans="1:9" ht="16.5" thickBot="1">
      <c r="A157" s="70" t="s">
        <v>165</v>
      </c>
      <c r="B157" s="106"/>
      <c r="C157" s="72" t="s">
        <v>166</v>
      </c>
      <c r="D157" s="72"/>
      <c r="E157" s="72"/>
      <c r="F157" s="72"/>
      <c r="G157" s="72"/>
      <c r="H157" s="106"/>
      <c r="I157" s="237">
        <f>I158</f>
        <v>1</v>
      </c>
    </row>
    <row r="158" spans="1:9" ht="15.75">
      <c r="A158" s="19" t="s">
        <v>22</v>
      </c>
      <c r="B158" s="19"/>
      <c r="C158" s="12" t="s">
        <v>166</v>
      </c>
      <c r="D158" s="12" t="s">
        <v>23</v>
      </c>
      <c r="E158" s="12"/>
      <c r="F158" s="12"/>
      <c r="G158" s="12"/>
      <c r="H158" s="19"/>
      <c r="I158" s="243">
        <f>I159</f>
        <v>1</v>
      </c>
    </row>
    <row r="159" spans="1:9" ht="15.75">
      <c r="A159" s="4" t="s">
        <v>94</v>
      </c>
      <c r="B159" s="4"/>
      <c r="C159" s="5" t="s">
        <v>166</v>
      </c>
      <c r="D159" s="5" t="s">
        <v>23</v>
      </c>
      <c r="E159" s="5" t="s">
        <v>24</v>
      </c>
      <c r="F159" s="5"/>
      <c r="G159" s="5"/>
      <c r="H159" s="4"/>
      <c r="I159" s="240">
        <f>I160</f>
        <v>1</v>
      </c>
    </row>
    <row r="160" spans="1:9" ht="15.75">
      <c r="A160" s="4" t="s">
        <v>25</v>
      </c>
      <c r="B160" s="4"/>
      <c r="C160" s="5" t="s">
        <v>166</v>
      </c>
      <c r="D160" s="5" t="s">
        <v>23</v>
      </c>
      <c r="E160" s="5" t="s">
        <v>24</v>
      </c>
      <c r="F160" s="5" t="s">
        <v>26</v>
      </c>
      <c r="G160" s="5"/>
      <c r="H160" s="4"/>
      <c r="I160" s="240">
        <f>I161</f>
        <v>1</v>
      </c>
    </row>
    <row r="161" spans="1:9" ht="16.5" thickBot="1">
      <c r="A161" s="7" t="s">
        <v>74</v>
      </c>
      <c r="B161" s="7"/>
      <c r="C161" s="10" t="s">
        <v>166</v>
      </c>
      <c r="D161" s="10" t="s">
        <v>23</v>
      </c>
      <c r="E161" s="10" t="s">
        <v>24</v>
      </c>
      <c r="F161" s="10" t="s">
        <v>26</v>
      </c>
      <c r="G161" s="10" t="s">
        <v>75</v>
      </c>
      <c r="H161" s="7">
        <v>197</v>
      </c>
      <c r="I161" s="241">
        <v>1</v>
      </c>
    </row>
    <row r="162" spans="1:9" ht="16.5" thickBot="1">
      <c r="A162" s="70" t="s">
        <v>172</v>
      </c>
      <c r="B162" s="106"/>
      <c r="C162" s="72" t="s">
        <v>167</v>
      </c>
      <c r="D162" s="72"/>
      <c r="E162" s="72"/>
      <c r="F162" s="72"/>
      <c r="G162" s="72"/>
      <c r="H162" s="106"/>
      <c r="I162" s="237">
        <f>I163</f>
        <v>-44</v>
      </c>
    </row>
    <row r="163" spans="1:9" ht="15.75">
      <c r="A163" s="19" t="s">
        <v>22</v>
      </c>
      <c r="B163" s="19"/>
      <c r="C163" s="12" t="s">
        <v>167</v>
      </c>
      <c r="D163" s="12" t="s">
        <v>23</v>
      </c>
      <c r="E163" s="12"/>
      <c r="F163" s="12"/>
      <c r="G163" s="12"/>
      <c r="H163" s="19"/>
      <c r="I163" s="243">
        <f>I164</f>
        <v>-44</v>
      </c>
    </row>
    <row r="164" spans="1:9" ht="15.75">
      <c r="A164" s="4" t="s">
        <v>94</v>
      </c>
      <c r="B164" s="4"/>
      <c r="C164" s="5" t="s">
        <v>167</v>
      </c>
      <c r="D164" s="5" t="s">
        <v>23</v>
      </c>
      <c r="E164" s="5" t="s">
        <v>24</v>
      </c>
      <c r="F164" s="5"/>
      <c r="G164" s="5"/>
      <c r="H164" s="4"/>
      <c r="I164" s="240">
        <f>I165</f>
        <v>-44</v>
      </c>
    </row>
    <row r="165" spans="1:9" ht="15.75">
      <c r="A165" s="4" t="s">
        <v>25</v>
      </c>
      <c r="B165" s="4"/>
      <c r="C165" s="5" t="s">
        <v>167</v>
      </c>
      <c r="D165" s="5" t="s">
        <v>23</v>
      </c>
      <c r="E165" s="5" t="s">
        <v>24</v>
      </c>
      <c r="F165" s="5" t="s">
        <v>26</v>
      </c>
      <c r="G165" s="5"/>
      <c r="H165" s="4"/>
      <c r="I165" s="240">
        <f>I166</f>
        <v>-44</v>
      </c>
    </row>
    <row r="166" spans="1:9" ht="16.5" thickBot="1">
      <c r="A166" s="7" t="s">
        <v>74</v>
      </c>
      <c r="B166" s="7"/>
      <c r="C166" s="10" t="s">
        <v>167</v>
      </c>
      <c r="D166" s="10" t="s">
        <v>23</v>
      </c>
      <c r="E166" s="10" t="s">
        <v>24</v>
      </c>
      <c r="F166" s="10" t="s">
        <v>26</v>
      </c>
      <c r="G166" s="10" t="s">
        <v>75</v>
      </c>
      <c r="H166" s="7">
        <v>197</v>
      </c>
      <c r="I166" s="241">
        <v>-44</v>
      </c>
    </row>
    <row r="167" spans="1:9" ht="16.5" thickBot="1">
      <c r="A167" s="70" t="s">
        <v>173</v>
      </c>
      <c r="B167" s="106"/>
      <c r="C167" s="72" t="s">
        <v>168</v>
      </c>
      <c r="D167" s="72"/>
      <c r="E167" s="72"/>
      <c r="F167" s="72"/>
      <c r="G167" s="72"/>
      <c r="H167" s="106"/>
      <c r="I167" s="237">
        <f>I168</f>
        <v>172</v>
      </c>
    </row>
    <row r="168" spans="1:9" ht="15.75">
      <c r="A168" s="19" t="s">
        <v>22</v>
      </c>
      <c r="B168" s="19"/>
      <c r="C168" s="12" t="s">
        <v>168</v>
      </c>
      <c r="D168" s="12" t="s">
        <v>23</v>
      </c>
      <c r="E168" s="12"/>
      <c r="F168" s="12"/>
      <c r="G168" s="12"/>
      <c r="H168" s="19"/>
      <c r="I168" s="243">
        <f>I169</f>
        <v>172</v>
      </c>
    </row>
    <row r="169" spans="1:9" ht="15.75">
      <c r="A169" s="4" t="s">
        <v>94</v>
      </c>
      <c r="B169" s="4"/>
      <c r="C169" s="5" t="s">
        <v>168</v>
      </c>
      <c r="D169" s="5" t="s">
        <v>23</v>
      </c>
      <c r="E169" s="5" t="s">
        <v>24</v>
      </c>
      <c r="F169" s="5"/>
      <c r="G169" s="5"/>
      <c r="H169" s="4"/>
      <c r="I169" s="240">
        <f>I170</f>
        <v>172</v>
      </c>
    </row>
    <row r="170" spans="1:9" ht="15.75">
      <c r="A170" s="4" t="s">
        <v>25</v>
      </c>
      <c r="B170" s="4"/>
      <c r="C170" s="5" t="s">
        <v>168</v>
      </c>
      <c r="D170" s="5" t="s">
        <v>23</v>
      </c>
      <c r="E170" s="5" t="s">
        <v>24</v>
      </c>
      <c r="F170" s="5" t="s">
        <v>26</v>
      </c>
      <c r="G170" s="5"/>
      <c r="H170" s="4"/>
      <c r="I170" s="240">
        <f>I171</f>
        <v>172</v>
      </c>
    </row>
    <row r="171" spans="1:9" ht="16.5" thickBot="1">
      <c r="A171" s="7" t="s">
        <v>74</v>
      </c>
      <c r="B171" s="7"/>
      <c r="C171" s="10" t="s">
        <v>168</v>
      </c>
      <c r="D171" s="10" t="s">
        <v>23</v>
      </c>
      <c r="E171" s="10" t="s">
        <v>24</v>
      </c>
      <c r="F171" s="10" t="s">
        <v>26</v>
      </c>
      <c r="G171" s="10" t="s">
        <v>75</v>
      </c>
      <c r="H171" s="7">
        <v>197</v>
      </c>
      <c r="I171" s="241">
        <v>172</v>
      </c>
    </row>
    <row r="172" spans="1:9" ht="16.5" thickBot="1">
      <c r="A172" s="70" t="s">
        <v>169</v>
      </c>
      <c r="B172" s="106"/>
      <c r="C172" s="72" t="s">
        <v>170</v>
      </c>
      <c r="D172" s="72"/>
      <c r="E172" s="72"/>
      <c r="F172" s="72"/>
      <c r="G172" s="72"/>
      <c r="H172" s="106"/>
      <c r="I172" s="237">
        <f>I173</f>
        <v>116</v>
      </c>
    </row>
    <row r="173" spans="1:9" ht="15.75">
      <c r="A173" s="19" t="s">
        <v>22</v>
      </c>
      <c r="B173" s="19"/>
      <c r="C173" s="12" t="s">
        <v>170</v>
      </c>
      <c r="D173" s="12" t="s">
        <v>23</v>
      </c>
      <c r="E173" s="12"/>
      <c r="F173" s="12"/>
      <c r="G173" s="12"/>
      <c r="H173" s="19"/>
      <c r="I173" s="243">
        <f>I174</f>
        <v>116</v>
      </c>
    </row>
    <row r="174" spans="1:9" ht="15.75">
      <c r="A174" s="4" t="s">
        <v>94</v>
      </c>
      <c r="B174" s="4"/>
      <c r="C174" s="5" t="s">
        <v>170</v>
      </c>
      <c r="D174" s="5" t="s">
        <v>23</v>
      </c>
      <c r="E174" s="5" t="s">
        <v>24</v>
      </c>
      <c r="F174" s="5"/>
      <c r="G174" s="5"/>
      <c r="H174" s="4"/>
      <c r="I174" s="240">
        <f>I175</f>
        <v>116</v>
      </c>
    </row>
    <row r="175" spans="1:9" ht="15.75">
      <c r="A175" s="4" t="s">
        <v>25</v>
      </c>
      <c r="B175" s="4"/>
      <c r="C175" s="5" t="s">
        <v>170</v>
      </c>
      <c r="D175" s="5" t="s">
        <v>23</v>
      </c>
      <c r="E175" s="5" t="s">
        <v>24</v>
      </c>
      <c r="F175" s="5" t="s">
        <v>26</v>
      </c>
      <c r="G175" s="5"/>
      <c r="H175" s="4"/>
      <c r="I175" s="240">
        <f>I176</f>
        <v>116</v>
      </c>
    </row>
    <row r="176" spans="1:9" ht="16.5" thickBot="1">
      <c r="A176" s="7" t="s">
        <v>74</v>
      </c>
      <c r="B176" s="7"/>
      <c r="C176" s="10" t="s">
        <v>170</v>
      </c>
      <c r="D176" s="10" t="s">
        <v>23</v>
      </c>
      <c r="E176" s="10" t="s">
        <v>24</v>
      </c>
      <c r="F176" s="10" t="s">
        <v>26</v>
      </c>
      <c r="G176" s="10" t="s">
        <v>75</v>
      </c>
      <c r="H176" s="7">
        <v>197</v>
      </c>
      <c r="I176" s="241">
        <v>116</v>
      </c>
    </row>
    <row r="177" spans="1:9" ht="15.75">
      <c r="A177" s="246" t="s">
        <v>200</v>
      </c>
      <c r="B177" s="279"/>
      <c r="C177" s="86"/>
      <c r="D177" s="85"/>
      <c r="E177" s="85"/>
      <c r="F177" s="85"/>
      <c r="G177" s="85"/>
      <c r="H177" s="102"/>
      <c r="I177" s="248"/>
    </row>
    <row r="178" spans="1:9" ht="16.5" thickBot="1">
      <c r="A178" s="247" t="s">
        <v>201</v>
      </c>
      <c r="B178" s="280"/>
      <c r="C178" s="92" t="s">
        <v>195</v>
      </c>
      <c r="D178" s="91"/>
      <c r="E178" s="91"/>
      <c r="F178" s="91"/>
      <c r="G178" s="91"/>
      <c r="H178" s="103"/>
      <c r="I178" s="249">
        <f>I179</f>
        <v>34</v>
      </c>
    </row>
    <row r="179" spans="1:9" ht="15.75">
      <c r="A179" s="21" t="s">
        <v>22</v>
      </c>
      <c r="B179" s="19"/>
      <c r="C179" s="26" t="s">
        <v>195</v>
      </c>
      <c r="D179" s="26" t="s">
        <v>23</v>
      </c>
      <c r="E179" s="26"/>
      <c r="F179" s="26"/>
      <c r="G179" s="26"/>
      <c r="H179" s="114"/>
      <c r="I179" s="197">
        <f>I180</f>
        <v>34</v>
      </c>
    </row>
    <row r="180" spans="1:9" ht="15.75">
      <c r="A180" s="23" t="s">
        <v>94</v>
      </c>
      <c r="B180" s="4"/>
      <c r="C180" s="5" t="s">
        <v>195</v>
      </c>
      <c r="D180" s="5" t="s">
        <v>23</v>
      </c>
      <c r="E180" s="5" t="s">
        <v>24</v>
      </c>
      <c r="F180" s="5"/>
      <c r="G180" s="5"/>
      <c r="H180" s="4"/>
      <c r="I180" s="189">
        <f>I181</f>
        <v>34</v>
      </c>
    </row>
    <row r="181" spans="1:9" ht="15.75">
      <c r="A181" s="23" t="s">
        <v>25</v>
      </c>
      <c r="B181" s="4"/>
      <c r="C181" s="5" t="s">
        <v>195</v>
      </c>
      <c r="D181" s="5" t="s">
        <v>23</v>
      </c>
      <c r="E181" s="5" t="s">
        <v>24</v>
      </c>
      <c r="F181" s="5" t="s">
        <v>26</v>
      </c>
      <c r="G181" s="5"/>
      <c r="H181" s="4"/>
      <c r="I181" s="189">
        <f>I182</f>
        <v>34</v>
      </c>
    </row>
    <row r="182" spans="1:9" ht="16.5" thickBot="1">
      <c r="A182" s="115" t="s">
        <v>74</v>
      </c>
      <c r="B182" s="60"/>
      <c r="C182" s="6" t="s">
        <v>195</v>
      </c>
      <c r="D182" s="6" t="s">
        <v>23</v>
      </c>
      <c r="E182" s="6" t="s">
        <v>24</v>
      </c>
      <c r="F182" s="6" t="s">
        <v>26</v>
      </c>
      <c r="G182" s="6" t="s">
        <v>75</v>
      </c>
      <c r="H182" s="60">
        <v>197</v>
      </c>
      <c r="I182" s="191">
        <v>34</v>
      </c>
    </row>
    <row r="183" spans="1:9" ht="15.75">
      <c r="A183" s="246" t="s">
        <v>202</v>
      </c>
      <c r="B183" s="279"/>
      <c r="C183" s="86"/>
      <c r="D183" s="85"/>
      <c r="E183" s="85"/>
      <c r="F183" s="85"/>
      <c r="G183" s="85"/>
      <c r="H183" s="102"/>
      <c r="I183" s="248"/>
    </row>
    <row r="184" spans="1:9" ht="16.5" thickBot="1">
      <c r="A184" s="247" t="s">
        <v>203</v>
      </c>
      <c r="B184" s="280"/>
      <c r="C184" s="92" t="s">
        <v>196</v>
      </c>
      <c r="D184" s="91"/>
      <c r="E184" s="91"/>
      <c r="F184" s="91"/>
      <c r="G184" s="91"/>
      <c r="H184" s="103"/>
      <c r="I184" s="249">
        <f>I185</f>
        <v>11</v>
      </c>
    </row>
    <row r="185" spans="1:9" ht="15.75">
      <c r="A185" s="21" t="s">
        <v>22</v>
      </c>
      <c r="B185" s="19"/>
      <c r="C185" s="26" t="s">
        <v>196</v>
      </c>
      <c r="D185" s="26" t="s">
        <v>23</v>
      </c>
      <c r="E185" s="26"/>
      <c r="F185" s="26"/>
      <c r="G185" s="26"/>
      <c r="H185" s="114"/>
      <c r="I185" s="197">
        <f>I186</f>
        <v>11</v>
      </c>
    </row>
    <row r="186" spans="1:9" ht="15.75">
      <c r="A186" s="23" t="s">
        <v>94</v>
      </c>
      <c r="B186" s="4"/>
      <c r="C186" s="5" t="s">
        <v>196</v>
      </c>
      <c r="D186" s="5" t="s">
        <v>23</v>
      </c>
      <c r="E186" s="5" t="s">
        <v>24</v>
      </c>
      <c r="F186" s="5"/>
      <c r="G186" s="5"/>
      <c r="H186" s="4"/>
      <c r="I186" s="189">
        <f>I187</f>
        <v>11</v>
      </c>
    </row>
    <row r="187" spans="1:9" ht="15.75">
      <c r="A187" s="23" t="s">
        <v>25</v>
      </c>
      <c r="B187" s="4"/>
      <c r="C187" s="5" t="s">
        <v>196</v>
      </c>
      <c r="D187" s="5" t="s">
        <v>23</v>
      </c>
      <c r="E187" s="5" t="s">
        <v>24</v>
      </c>
      <c r="F187" s="5" t="s">
        <v>26</v>
      </c>
      <c r="G187" s="5"/>
      <c r="H187" s="4"/>
      <c r="I187" s="189">
        <f>I188</f>
        <v>11</v>
      </c>
    </row>
    <row r="188" spans="1:9" ht="16.5" thickBot="1">
      <c r="A188" s="25" t="s">
        <v>74</v>
      </c>
      <c r="B188" s="7"/>
      <c r="C188" s="6" t="s">
        <v>196</v>
      </c>
      <c r="D188" s="6" t="s">
        <v>23</v>
      </c>
      <c r="E188" s="6" t="s">
        <v>24</v>
      </c>
      <c r="F188" s="6" t="s">
        <v>26</v>
      </c>
      <c r="G188" s="6" t="s">
        <v>75</v>
      </c>
      <c r="H188" s="60">
        <v>197</v>
      </c>
      <c r="I188" s="191">
        <v>11</v>
      </c>
    </row>
    <row r="189" spans="1:9" ht="15.75">
      <c r="A189" s="246" t="s">
        <v>204</v>
      </c>
      <c r="B189" s="268"/>
      <c r="C189" s="297"/>
      <c r="D189" s="85"/>
      <c r="E189" s="85"/>
      <c r="F189" s="85"/>
      <c r="G189" s="85"/>
      <c r="H189" s="102"/>
      <c r="I189" s="248"/>
    </row>
    <row r="190" spans="1:9" ht="15.75">
      <c r="A190" s="292" t="s">
        <v>205</v>
      </c>
      <c r="B190" s="267"/>
      <c r="C190" s="298"/>
      <c r="D190" s="293"/>
      <c r="E190" s="294"/>
      <c r="F190" s="294"/>
      <c r="G190" s="294"/>
      <c r="H190" s="295"/>
      <c r="I190" s="296"/>
    </row>
    <row r="191" spans="1:9" ht="16.5" thickBot="1">
      <c r="A191" s="247" t="s">
        <v>206</v>
      </c>
      <c r="B191" s="273"/>
      <c r="C191" s="299" t="s">
        <v>197</v>
      </c>
      <c r="D191" s="91"/>
      <c r="E191" s="91"/>
      <c r="F191" s="91"/>
      <c r="G191" s="91"/>
      <c r="H191" s="103"/>
      <c r="I191" s="249">
        <f>I192</f>
        <v>65</v>
      </c>
    </row>
    <row r="192" spans="1:9" ht="15.75">
      <c r="A192" s="21" t="s">
        <v>22</v>
      </c>
      <c r="B192" s="19"/>
      <c r="C192" s="26" t="s">
        <v>197</v>
      </c>
      <c r="D192" s="26" t="s">
        <v>23</v>
      </c>
      <c r="E192" s="26"/>
      <c r="F192" s="26"/>
      <c r="G192" s="26"/>
      <c r="H192" s="114"/>
      <c r="I192" s="197">
        <f>I193</f>
        <v>65</v>
      </c>
    </row>
    <row r="193" spans="1:9" ht="15.75">
      <c r="A193" s="23" t="s">
        <v>94</v>
      </c>
      <c r="B193" s="4"/>
      <c r="C193" s="5" t="s">
        <v>197</v>
      </c>
      <c r="D193" s="5" t="s">
        <v>23</v>
      </c>
      <c r="E193" s="5" t="s">
        <v>24</v>
      </c>
      <c r="F193" s="5"/>
      <c r="G193" s="5"/>
      <c r="H193" s="4"/>
      <c r="I193" s="189">
        <f>I194</f>
        <v>65</v>
      </c>
    </row>
    <row r="194" spans="1:9" ht="15.75">
      <c r="A194" s="23" t="s">
        <v>25</v>
      </c>
      <c r="B194" s="4"/>
      <c r="C194" s="5" t="s">
        <v>197</v>
      </c>
      <c r="D194" s="5" t="s">
        <v>23</v>
      </c>
      <c r="E194" s="5" t="s">
        <v>24</v>
      </c>
      <c r="F194" s="5" t="s">
        <v>26</v>
      </c>
      <c r="G194" s="5"/>
      <c r="H194" s="4"/>
      <c r="I194" s="189">
        <f>I195</f>
        <v>65</v>
      </c>
    </row>
    <row r="195" spans="1:9" ht="16.5" thickBot="1">
      <c r="A195" s="115" t="s">
        <v>74</v>
      </c>
      <c r="B195" s="60"/>
      <c r="C195" s="6" t="s">
        <v>197</v>
      </c>
      <c r="D195" s="6" t="s">
        <v>23</v>
      </c>
      <c r="E195" s="6" t="s">
        <v>24</v>
      </c>
      <c r="F195" s="6" t="s">
        <v>26</v>
      </c>
      <c r="G195" s="6" t="s">
        <v>75</v>
      </c>
      <c r="H195" s="60">
        <v>197</v>
      </c>
      <c r="I195" s="191">
        <v>65</v>
      </c>
    </row>
    <row r="196" spans="1:9" ht="15.75">
      <c r="A196" s="246"/>
      <c r="B196" s="279" t="s">
        <v>198</v>
      </c>
      <c r="C196" s="86"/>
      <c r="D196" s="85"/>
      <c r="E196" s="85"/>
      <c r="F196" s="85"/>
      <c r="G196" s="85"/>
      <c r="H196" s="102"/>
      <c r="I196" s="248"/>
    </row>
    <row r="197" spans="1:9" ht="16.5" thickBot="1">
      <c r="A197" s="247"/>
      <c r="B197" s="280"/>
      <c r="C197" s="92" t="s">
        <v>199</v>
      </c>
      <c r="D197" s="91"/>
      <c r="E197" s="91"/>
      <c r="F197" s="91"/>
      <c r="G197" s="91"/>
      <c r="H197" s="103"/>
      <c r="I197" s="249">
        <f>I198</f>
        <v>142</v>
      </c>
    </row>
    <row r="198" spans="1:9" ht="15.75">
      <c r="A198" s="21" t="s">
        <v>22</v>
      </c>
      <c r="B198" s="19"/>
      <c r="C198" s="26" t="s">
        <v>199</v>
      </c>
      <c r="D198" s="26" t="s">
        <v>23</v>
      </c>
      <c r="E198" s="26"/>
      <c r="F198" s="26"/>
      <c r="G198" s="26"/>
      <c r="H198" s="114"/>
      <c r="I198" s="197">
        <f>I199</f>
        <v>142</v>
      </c>
    </row>
    <row r="199" spans="1:9" ht="15.75">
      <c r="A199" s="23" t="s">
        <v>94</v>
      </c>
      <c r="B199" s="4"/>
      <c r="C199" s="5" t="s">
        <v>199</v>
      </c>
      <c r="D199" s="5" t="s">
        <v>23</v>
      </c>
      <c r="E199" s="5" t="s">
        <v>24</v>
      </c>
      <c r="F199" s="5"/>
      <c r="G199" s="5"/>
      <c r="H199" s="4"/>
      <c r="I199" s="189">
        <f>I200</f>
        <v>142</v>
      </c>
    </row>
    <row r="200" spans="1:9" ht="15.75">
      <c r="A200" s="23" t="s">
        <v>25</v>
      </c>
      <c r="B200" s="4"/>
      <c r="C200" s="5" t="s">
        <v>199</v>
      </c>
      <c r="D200" s="5" t="s">
        <v>23</v>
      </c>
      <c r="E200" s="5" t="s">
        <v>24</v>
      </c>
      <c r="F200" s="5" t="s">
        <v>26</v>
      </c>
      <c r="G200" s="5"/>
      <c r="H200" s="4"/>
      <c r="I200" s="189">
        <f>I201</f>
        <v>142</v>
      </c>
    </row>
    <row r="201" spans="1:9" ht="16.5" thickBot="1">
      <c r="A201" s="115" t="s">
        <v>74</v>
      </c>
      <c r="B201" s="60"/>
      <c r="C201" s="6" t="s">
        <v>199</v>
      </c>
      <c r="D201" s="6" t="s">
        <v>23</v>
      </c>
      <c r="E201" s="6" t="s">
        <v>24</v>
      </c>
      <c r="F201" s="6" t="s">
        <v>26</v>
      </c>
      <c r="G201" s="6" t="s">
        <v>75</v>
      </c>
      <c r="H201" s="60">
        <v>197</v>
      </c>
      <c r="I201" s="191">
        <v>142</v>
      </c>
    </row>
    <row r="202" spans="1:9" ht="16.5" thickBot="1">
      <c r="A202" s="258" t="s">
        <v>130</v>
      </c>
      <c r="B202" s="238"/>
      <c r="C202" s="16"/>
      <c r="D202" s="16"/>
      <c r="E202" s="16"/>
      <c r="F202" s="16"/>
      <c r="G202" s="16"/>
      <c r="H202" s="15"/>
      <c r="I202" s="193">
        <f>I11+I22+I34+I39+I46+I54+I62+I69+I74+I79+I84+I89+I94+I100+I113+I123+I128+I136+I142+I147+I152+I157+I162+I167+I172+I107+I178+I184+I191+I197</f>
        <v>10772.1</v>
      </c>
    </row>
    <row r="203" spans="1:9" ht="15.75">
      <c r="A203" s="113" t="s">
        <v>131</v>
      </c>
      <c r="B203" s="114"/>
      <c r="C203" s="26"/>
      <c r="D203" s="26"/>
      <c r="E203" s="26"/>
      <c r="F203" s="26"/>
      <c r="G203" s="26"/>
      <c r="H203" s="114"/>
      <c r="I203" s="197"/>
    </row>
    <row r="204" spans="1:9" ht="15.75">
      <c r="A204" s="23" t="s">
        <v>132</v>
      </c>
      <c r="B204" s="4"/>
      <c r="C204" s="5"/>
      <c r="D204" s="5"/>
      <c r="E204" s="5"/>
      <c r="F204" s="5"/>
      <c r="G204" s="5"/>
      <c r="H204" s="4"/>
      <c r="I204" s="189"/>
    </row>
    <row r="205" spans="1:9" ht="15.75">
      <c r="A205" s="23" t="s">
        <v>133</v>
      </c>
      <c r="B205" s="4"/>
      <c r="C205" s="5"/>
      <c r="D205" s="5"/>
      <c r="E205" s="5"/>
      <c r="F205" s="5"/>
      <c r="G205" s="5"/>
      <c r="H205" s="4"/>
      <c r="I205" s="189"/>
    </row>
    <row r="206" spans="1:9" ht="16.5" thickBot="1">
      <c r="A206" s="25" t="s">
        <v>134</v>
      </c>
      <c r="B206" s="7"/>
      <c r="C206" s="10"/>
      <c r="D206" s="10"/>
      <c r="E206" s="10"/>
      <c r="F206" s="10"/>
      <c r="G206" s="10"/>
      <c r="H206" s="7"/>
      <c r="I206" s="192"/>
    </row>
    <row r="207" spans="1:9" s="301" customFormat="1" ht="15.75">
      <c r="A207" s="246" t="s">
        <v>22</v>
      </c>
      <c r="B207" s="268"/>
      <c r="C207" s="305" t="s">
        <v>68</v>
      </c>
      <c r="D207" s="302" t="s">
        <v>23</v>
      </c>
      <c r="E207" s="305"/>
      <c r="F207" s="302"/>
      <c r="G207" s="302"/>
      <c r="H207" s="276"/>
      <c r="I207" s="303"/>
    </row>
    <row r="208" spans="1:9" s="301" customFormat="1" ht="16.5" thickBot="1">
      <c r="A208" s="247" t="s">
        <v>207</v>
      </c>
      <c r="B208" s="273"/>
      <c r="C208" s="306"/>
      <c r="D208" s="304"/>
      <c r="E208" s="306"/>
      <c r="F208" s="304"/>
      <c r="G208" s="304"/>
      <c r="H208" s="277"/>
      <c r="I208" s="309">
        <f>I209</f>
        <v>1330</v>
      </c>
    </row>
    <row r="209" spans="1:9" ht="15.75">
      <c r="A209" s="113" t="s">
        <v>1</v>
      </c>
      <c r="B209" s="307"/>
      <c r="C209" s="26" t="s">
        <v>68</v>
      </c>
      <c r="D209" s="308" t="s">
        <v>23</v>
      </c>
      <c r="E209" s="26" t="s">
        <v>27</v>
      </c>
      <c r="F209" s="26"/>
      <c r="G209" s="120"/>
      <c r="H209" s="114"/>
      <c r="I209" s="197">
        <f>I210</f>
        <v>1330</v>
      </c>
    </row>
    <row r="210" spans="1:9" ht="15.75">
      <c r="A210" s="23" t="s">
        <v>76</v>
      </c>
      <c r="B210" s="24"/>
      <c r="C210" s="5" t="s">
        <v>68</v>
      </c>
      <c r="D210" s="13" t="s">
        <v>23</v>
      </c>
      <c r="E210" s="5" t="s">
        <v>27</v>
      </c>
      <c r="F210" s="5" t="s">
        <v>174</v>
      </c>
      <c r="G210" s="50"/>
      <c r="H210" s="4"/>
      <c r="I210" s="189">
        <f>I212</f>
        <v>1330</v>
      </c>
    </row>
    <row r="211" spans="1:9" ht="15.75">
      <c r="A211" s="23" t="s">
        <v>88</v>
      </c>
      <c r="B211" s="24"/>
      <c r="C211" s="5"/>
      <c r="D211" s="13"/>
      <c r="E211" s="5"/>
      <c r="F211" s="5"/>
      <c r="G211" s="50"/>
      <c r="H211" s="4"/>
      <c r="I211" s="189"/>
    </row>
    <row r="212" spans="1:9" ht="16.5" thickBot="1">
      <c r="A212" s="115" t="s">
        <v>89</v>
      </c>
      <c r="B212" s="265"/>
      <c r="C212" s="6" t="s">
        <v>68</v>
      </c>
      <c r="D212" s="266" t="s">
        <v>23</v>
      </c>
      <c r="E212" s="6" t="s">
        <v>27</v>
      </c>
      <c r="F212" s="6" t="s">
        <v>174</v>
      </c>
      <c r="G212" s="121"/>
      <c r="H212" s="60">
        <v>412</v>
      </c>
      <c r="I212" s="191">
        <f>1330</f>
        <v>1330</v>
      </c>
    </row>
    <row r="213" spans="1:9" ht="16.5" thickBot="1">
      <c r="A213" s="55" t="s">
        <v>135</v>
      </c>
      <c r="B213" s="56"/>
      <c r="C213" s="63"/>
      <c r="D213" s="63"/>
      <c r="E213" s="63"/>
      <c r="F213" s="63"/>
      <c r="G213" s="63"/>
      <c r="H213" s="56"/>
      <c r="I213" s="239">
        <f>I202+I208</f>
        <v>12102.1</v>
      </c>
    </row>
  </sheetData>
  <mergeCells count="3">
    <mergeCell ref="A6:I6"/>
    <mergeCell ref="A7:I7"/>
    <mergeCell ref="A45:B45"/>
  </mergeCells>
  <printOptions/>
  <pageMargins left="0.64" right="0.75" top="0.9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A9" sqref="A9"/>
    </sheetView>
  </sheetViews>
  <sheetFormatPr defaultColWidth="8.796875" defaultRowHeight="15"/>
  <sheetData>
    <row r="1" spans="5:8" ht="15.75">
      <c r="E1" s="311"/>
      <c r="F1" s="311" t="s">
        <v>209</v>
      </c>
      <c r="G1" s="311"/>
      <c r="H1" s="311"/>
    </row>
    <row r="2" spans="5:8" ht="15.75">
      <c r="E2" s="317" t="s">
        <v>218</v>
      </c>
      <c r="F2" s="317"/>
      <c r="G2" s="317"/>
      <c r="H2" s="317"/>
    </row>
    <row r="3" spans="5:8" ht="15.75">
      <c r="E3" s="311"/>
      <c r="F3" s="311" t="s">
        <v>158</v>
      </c>
      <c r="G3" s="311"/>
      <c r="H3" s="311"/>
    </row>
    <row r="4" spans="5:8" ht="15.75">
      <c r="E4" s="317" t="s">
        <v>219</v>
      </c>
      <c r="F4" s="317"/>
      <c r="G4" s="317"/>
      <c r="H4" s="317"/>
    </row>
    <row r="6" spans="2:8" ht="15.75">
      <c r="B6" s="314" t="s">
        <v>210</v>
      </c>
      <c r="C6" s="314"/>
      <c r="D6" s="314"/>
      <c r="E6" s="314"/>
      <c r="F6" s="314"/>
      <c r="G6" s="314"/>
      <c r="H6" s="314"/>
    </row>
    <row r="7" spans="2:8" ht="15.75">
      <c r="B7" s="314" t="s">
        <v>211</v>
      </c>
      <c r="C7" s="314"/>
      <c r="D7" s="314"/>
      <c r="E7" s="314"/>
      <c r="F7" s="314"/>
      <c r="G7" s="314"/>
      <c r="H7" s="314"/>
    </row>
    <row r="8" spans="2:8" ht="15.75">
      <c r="B8" s="314" t="s">
        <v>208</v>
      </c>
      <c r="C8" s="314"/>
      <c r="D8" s="314"/>
      <c r="E8" s="314"/>
      <c r="F8" s="314"/>
      <c r="G8" s="314"/>
      <c r="H8" s="314"/>
    </row>
    <row r="9" ht="16.5" thickBot="1"/>
    <row r="10" spans="2:8" ht="16.5" thickBot="1">
      <c r="B10" s="225"/>
      <c r="C10" s="226"/>
      <c r="D10" s="226"/>
      <c r="E10" s="226"/>
      <c r="F10" s="226"/>
      <c r="G10" s="49"/>
      <c r="H10" s="227" t="s">
        <v>142</v>
      </c>
    </row>
    <row r="11" spans="2:8" ht="15.75">
      <c r="B11" s="228"/>
      <c r="C11" s="229" t="s">
        <v>0</v>
      </c>
      <c r="D11" s="229"/>
      <c r="E11" s="229"/>
      <c r="F11" s="229"/>
      <c r="G11" s="54" t="s">
        <v>83</v>
      </c>
      <c r="H11" s="230" t="s">
        <v>154</v>
      </c>
    </row>
    <row r="12" spans="2:8" ht="16.5" thickBot="1">
      <c r="B12" s="231"/>
      <c r="C12" s="232"/>
      <c r="D12" s="232"/>
      <c r="E12" s="232"/>
      <c r="F12" s="232"/>
      <c r="G12" s="122"/>
      <c r="H12" s="233"/>
    </row>
    <row r="13" spans="2:8" ht="16.5" thickBot="1">
      <c r="B13" s="234" t="s">
        <v>78</v>
      </c>
      <c r="C13" s="147"/>
      <c r="D13" s="147"/>
      <c r="E13" s="147"/>
      <c r="F13" s="227"/>
      <c r="G13" s="227">
        <f>'Прил.№4'!I15</f>
        <v>7176</v>
      </c>
      <c r="H13" s="235">
        <v>792</v>
      </c>
    </row>
    <row r="14" spans="2:8" ht="16.5" thickBot="1">
      <c r="B14" s="234" t="s">
        <v>90</v>
      </c>
      <c r="C14" s="147"/>
      <c r="D14" s="147"/>
      <c r="E14" s="147"/>
      <c r="F14" s="227"/>
      <c r="G14" s="227">
        <f>'Прил.№4'!I26</f>
        <v>276</v>
      </c>
      <c r="H14" s="123"/>
    </row>
    <row r="15" spans="2:8" ht="15.75">
      <c r="B15" s="225" t="s">
        <v>155</v>
      </c>
      <c r="C15" s="226"/>
      <c r="D15" s="226"/>
      <c r="E15" s="226"/>
      <c r="F15" s="230"/>
      <c r="G15" s="230"/>
      <c r="H15" s="49"/>
    </row>
    <row r="16" spans="2:8" ht="16.5" thickBot="1">
      <c r="B16" s="231" t="s">
        <v>102</v>
      </c>
      <c r="C16" s="232"/>
      <c r="D16" s="232"/>
      <c r="E16" s="232"/>
      <c r="F16" s="233"/>
      <c r="G16" s="233">
        <f>'Прил.№4'!I58</f>
        <v>114</v>
      </c>
      <c r="H16" s="122"/>
    </row>
    <row r="17" spans="2:8" ht="16.5" thickBot="1">
      <c r="B17" s="225" t="s">
        <v>156</v>
      </c>
      <c r="C17" s="226"/>
      <c r="D17" s="226"/>
      <c r="E17" s="226"/>
      <c r="F17" s="230"/>
      <c r="G17" s="230">
        <f>'Прил.№4'!I66</f>
        <v>309</v>
      </c>
      <c r="H17" s="49"/>
    </row>
    <row r="18" spans="2:8" ht="15.75">
      <c r="B18" s="225" t="s">
        <v>180</v>
      </c>
      <c r="C18" s="226"/>
      <c r="D18" s="226"/>
      <c r="E18" s="226"/>
      <c r="F18" s="226"/>
      <c r="G18" s="225">
        <f>'Прил.№4'!I50</f>
        <v>199</v>
      </c>
      <c r="H18" s="49"/>
    </row>
    <row r="19" spans="2:8" ht="15.75">
      <c r="B19" s="318" t="s">
        <v>181</v>
      </c>
      <c r="C19" s="319"/>
      <c r="D19" s="319"/>
      <c r="E19" s="319"/>
      <c r="F19" s="320"/>
      <c r="G19" s="228"/>
      <c r="H19" s="54"/>
    </row>
    <row r="20" spans="2:8" ht="16.5" thickBot="1">
      <c r="B20" s="321" t="s">
        <v>182</v>
      </c>
      <c r="C20" s="322"/>
      <c r="D20" s="322"/>
      <c r="E20" s="322"/>
      <c r="F20" s="323"/>
      <c r="G20" s="231"/>
      <c r="H20" s="122"/>
    </row>
    <row r="21" spans="2:8" ht="16.5" thickBot="1">
      <c r="B21" s="231" t="s">
        <v>157</v>
      </c>
      <c r="C21" s="232"/>
      <c r="D21" s="232"/>
      <c r="E21" s="232"/>
      <c r="F21" s="233"/>
      <c r="G21" s="259">
        <f>G13+G14+G16+G17+G18</f>
        <v>8074</v>
      </c>
      <c r="H21" s="260">
        <f>H13+H14+H16+H17+H18</f>
        <v>792</v>
      </c>
    </row>
  </sheetData>
  <mergeCells count="7">
    <mergeCell ref="E2:H2"/>
    <mergeCell ref="E4:H4"/>
    <mergeCell ref="B19:F19"/>
    <mergeCell ref="B20:F20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2-5 к НРСД от 25.04.2005г. № 28-нр</dc:title>
  <dc:subject/>
  <dc:creator/>
  <cp:keywords/>
  <dc:description/>
  <cp:lastModifiedBy>T</cp:lastModifiedBy>
  <cp:lastPrinted>2005-04-25T08:46:59Z</cp:lastPrinted>
  <dcterms:created xsi:type="dcterms:W3CDTF">2002-11-11T07:39:40Z</dcterms:created>
  <dcterms:modified xsi:type="dcterms:W3CDTF">2018-01-07T18:49:27Z</dcterms:modified>
  <cp:category/>
  <cp:version/>
  <cp:contentType/>
  <cp:contentStatus/>
</cp:coreProperties>
</file>