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Прил.№1" sheetId="1" r:id="rId1"/>
    <sheet name="Прил.№2" sheetId="2" r:id="rId2"/>
    <sheet name="Прил.№3" sheetId="3" r:id="rId3"/>
  </sheets>
  <definedNames/>
  <calcPr fullCalcOnLoad="1"/>
</workbook>
</file>

<file path=xl/sharedStrings.xml><?xml version="1.0" encoding="utf-8"?>
<sst xmlns="http://schemas.openxmlformats.org/spreadsheetml/2006/main" count="1608" uniqueCount="308">
  <si>
    <t>КОД</t>
  </si>
  <si>
    <t>Рз</t>
  </si>
  <si>
    <t>Пр</t>
  </si>
  <si>
    <t>ЦСР</t>
  </si>
  <si>
    <t>ВР</t>
  </si>
  <si>
    <t>01</t>
  </si>
  <si>
    <t>06</t>
  </si>
  <si>
    <t>Администрация города</t>
  </si>
  <si>
    <t>002</t>
  </si>
  <si>
    <t>Содержание подведомственных структур</t>
  </si>
  <si>
    <t>075</t>
  </si>
  <si>
    <t>Жилищно-Коммунальное хозяйство</t>
  </si>
  <si>
    <t>12</t>
  </si>
  <si>
    <t>02</t>
  </si>
  <si>
    <t>Российской Федерации</t>
  </si>
  <si>
    <t>Социальная политика</t>
  </si>
  <si>
    <t>18</t>
  </si>
  <si>
    <t>515</t>
  </si>
  <si>
    <t>397</t>
  </si>
  <si>
    <t>30</t>
  </si>
  <si>
    <t>Управление образования</t>
  </si>
  <si>
    <t>003</t>
  </si>
  <si>
    <t>Образование</t>
  </si>
  <si>
    <t>14</t>
  </si>
  <si>
    <t>Дошкольное образование</t>
  </si>
  <si>
    <t>400</t>
  </si>
  <si>
    <t>Детские дошкольные учреждения</t>
  </si>
  <si>
    <t>259</t>
  </si>
  <si>
    <t>Общее образование</t>
  </si>
  <si>
    <t>260</t>
  </si>
  <si>
    <t>262</t>
  </si>
  <si>
    <t>264</t>
  </si>
  <si>
    <t>Прочие расходы в области образования</t>
  </si>
  <si>
    <t>07</t>
  </si>
  <si>
    <t>272</t>
  </si>
  <si>
    <t>компании детей и подростков</t>
  </si>
  <si>
    <t>319</t>
  </si>
  <si>
    <t>Управление Культуры</t>
  </si>
  <si>
    <t>004</t>
  </si>
  <si>
    <t>Культура, искусство и кинематография</t>
  </si>
  <si>
    <t>15</t>
  </si>
  <si>
    <t>Культура и искусство</t>
  </si>
  <si>
    <t>410</t>
  </si>
  <si>
    <t>280</t>
  </si>
  <si>
    <t>Музеи и постоянные выставки</t>
  </si>
  <si>
    <t>283</t>
  </si>
  <si>
    <t>Библиотеки</t>
  </si>
  <si>
    <t>284</t>
  </si>
  <si>
    <t>411</t>
  </si>
  <si>
    <t>281</t>
  </si>
  <si>
    <t>412</t>
  </si>
  <si>
    <t>287</t>
  </si>
  <si>
    <t>Управление социальной защиты и труда</t>
  </si>
  <si>
    <t>005</t>
  </si>
  <si>
    <t>440</t>
  </si>
  <si>
    <t>318</t>
  </si>
  <si>
    <t>323</t>
  </si>
  <si>
    <t>Социальная помощь</t>
  </si>
  <si>
    <t>498</t>
  </si>
  <si>
    <t>329</t>
  </si>
  <si>
    <t>345</t>
  </si>
  <si>
    <t>347</t>
  </si>
  <si>
    <t xml:space="preserve">Муниципальное учреждение </t>
  </si>
  <si>
    <t>здравоохранения "ДЦГБ"</t>
  </si>
  <si>
    <t>006</t>
  </si>
  <si>
    <t>Здравоохранение и физическая  культура</t>
  </si>
  <si>
    <t>17</t>
  </si>
  <si>
    <t xml:space="preserve">Здравоохранение </t>
  </si>
  <si>
    <t>Ведомственные расходы на здравоохранение</t>
  </si>
  <si>
    <t>430</t>
  </si>
  <si>
    <t>300</t>
  </si>
  <si>
    <t>Станции переливания крови</t>
  </si>
  <si>
    <t>303</t>
  </si>
  <si>
    <t>310</t>
  </si>
  <si>
    <t>484</t>
  </si>
  <si>
    <t>348</t>
  </si>
  <si>
    <t>Шереметьевское территориальное управ-</t>
  </si>
  <si>
    <t>ление администрации города Долгопрудного</t>
  </si>
  <si>
    <t>007</t>
  </si>
  <si>
    <t>Комитет по физической культуре, спорту,</t>
  </si>
  <si>
    <t xml:space="preserve">туризму и делам молодежи </t>
  </si>
  <si>
    <t>008</t>
  </si>
  <si>
    <t>Физическая культура и спорт</t>
  </si>
  <si>
    <t>03</t>
  </si>
  <si>
    <t>434</t>
  </si>
  <si>
    <t>314</t>
  </si>
  <si>
    <t>Молодежная политика</t>
  </si>
  <si>
    <t>446</t>
  </si>
  <si>
    <t>Жилищное хозяйство</t>
  </si>
  <si>
    <t>Целевые субсидии и субвенции</t>
  </si>
  <si>
    <t>290</t>
  </si>
  <si>
    <t>352</t>
  </si>
  <si>
    <t>на оплату жилья и коммунальных услуг</t>
  </si>
  <si>
    <t>356</t>
  </si>
  <si>
    <t>МУП " ЖЭУ № 1 "</t>
  </si>
  <si>
    <t>012</t>
  </si>
  <si>
    <t>МУП " ЖЭУ № 2 "</t>
  </si>
  <si>
    <t>013</t>
  </si>
  <si>
    <t>МУП " ЖЭУ № 3 "</t>
  </si>
  <si>
    <t>014</t>
  </si>
  <si>
    <t>МУП " ЖЭУ № 4 "</t>
  </si>
  <si>
    <t>015</t>
  </si>
  <si>
    <t>МУП " Доллифт"</t>
  </si>
  <si>
    <t>016</t>
  </si>
  <si>
    <t>МУП " Инженерные сети г.Долгопрудного"</t>
  </si>
  <si>
    <t>017</t>
  </si>
  <si>
    <t>018</t>
  </si>
  <si>
    <t>019</t>
  </si>
  <si>
    <t>МУП " ДГБ"</t>
  </si>
  <si>
    <t>Прочие структуры коммунального хозяйства</t>
  </si>
  <si>
    <t xml:space="preserve"> в субъектах Российской Федерации</t>
  </si>
  <si>
    <t>444</t>
  </si>
  <si>
    <t>316</t>
  </si>
  <si>
    <t>025</t>
  </si>
  <si>
    <t>Военный комиссариат г.Долгопрудного</t>
  </si>
  <si>
    <t>Целевые бюджетные  фонды</t>
  </si>
  <si>
    <t>31</t>
  </si>
  <si>
    <t>520</t>
  </si>
  <si>
    <t>Итого</t>
  </si>
  <si>
    <t>Наименование</t>
  </si>
  <si>
    <t xml:space="preserve"> субъектов Российской Федерации</t>
  </si>
  <si>
    <t>Мобилизационная подготовка экономики</t>
  </si>
  <si>
    <t>23</t>
  </si>
  <si>
    <t>500</t>
  </si>
  <si>
    <t>380</t>
  </si>
  <si>
    <t>Прочие мероприятия в области  социальной политики</t>
  </si>
  <si>
    <t>Прочие расходы , не отнесенные к другим целевым статьям</t>
  </si>
  <si>
    <t>Ведомственные расходы на дошкольное образование</t>
  </si>
  <si>
    <t>Школы-детские сады,школы начальные,енполные средние,</t>
  </si>
  <si>
    <t>средние</t>
  </si>
  <si>
    <t>Вечерние и заочные средние общеобразовательные школы</t>
  </si>
  <si>
    <t>Учреждения по внешкольной работе с детьми</t>
  </si>
  <si>
    <t>Прочие учреждения и мероприятия в области образования</t>
  </si>
  <si>
    <t xml:space="preserve">Финансирование мероприятий по организации оздоровительной </t>
  </si>
  <si>
    <t>Ведомственные расходы на культуру и искусство</t>
  </si>
  <si>
    <t>Дворцы и дома культуры, другие учреждения клубного типа</t>
  </si>
  <si>
    <t>Государственная поддержка театров,концертных организаций</t>
  </si>
  <si>
    <t>и других организаций исполнительских искусств</t>
  </si>
  <si>
    <t xml:space="preserve">Театры, концертные организации и другие организации </t>
  </si>
  <si>
    <t>исполнительских искусств</t>
  </si>
  <si>
    <t xml:space="preserve">Прочие ведомственные расходы в области культуры и </t>
  </si>
  <si>
    <t>искусства</t>
  </si>
  <si>
    <t>Прочие учреждения и мероприятия в области культуры и</t>
  </si>
  <si>
    <t xml:space="preserve"> искусства</t>
  </si>
  <si>
    <t>Учреждения социального обеспечения и службы занятости</t>
  </si>
  <si>
    <t>Ведомственные расходы в области социального обеспечения</t>
  </si>
  <si>
    <t>Территориальные центры и отделения оказания социальной</t>
  </si>
  <si>
    <t>помощи на дому</t>
  </si>
  <si>
    <t>Прочие учреждения и мероприятия в области социальной</t>
  </si>
  <si>
    <t xml:space="preserve"> политики</t>
  </si>
  <si>
    <t>Прочие мероприятия в области социальной политики</t>
  </si>
  <si>
    <t>Расходы на реализацию льгот,установленных Федеральным</t>
  </si>
  <si>
    <t xml:space="preserve"> законом "О ветеранах" в части полномочий субъектов</t>
  </si>
  <si>
    <t xml:space="preserve"> Российской Федерации</t>
  </si>
  <si>
    <t>Расходы на санаторно-курортное лечение ветеранов и</t>
  </si>
  <si>
    <t xml:space="preserve"> инвалидов</t>
  </si>
  <si>
    <t>Расходы на оплату жилищно-коммунальных услуг ветеранам</t>
  </si>
  <si>
    <t>и инвалидам</t>
  </si>
  <si>
    <t>Компенсация инвалидам расходов на эксплуатацию и техни-</t>
  </si>
  <si>
    <t>ческое обслуживание транспортных средств</t>
  </si>
  <si>
    <t>Прочие расходы , не отнесенные к другим видам расходов</t>
  </si>
  <si>
    <t>Прочие расходы не отнесенные к другим видам расходов</t>
  </si>
  <si>
    <t>Больницы, родильные дома, клиники, госпитали</t>
  </si>
  <si>
    <t>Прочие учреждения и мероприятия в области здравоохранения</t>
  </si>
  <si>
    <t xml:space="preserve">законом "О социальной защите инвалидов в Российской </t>
  </si>
  <si>
    <t>Федерации" по бюджетам субъектов Российской Федерации</t>
  </si>
  <si>
    <t>и муниципальных образований</t>
  </si>
  <si>
    <t>Расходы на обеспечение лекарственными средствами</t>
  </si>
  <si>
    <t xml:space="preserve"> инвалидов и ветеранов</t>
  </si>
  <si>
    <t xml:space="preserve">законом  "О ветеранах" в части полномочий субъектов </t>
  </si>
  <si>
    <t>Школы-детские сады,школы начальные,неполные средние,</t>
  </si>
  <si>
    <t xml:space="preserve"> средние </t>
  </si>
  <si>
    <t xml:space="preserve"> и инвалидам</t>
  </si>
  <si>
    <t>Ведомственные расходы на физическую культуру и спорт</t>
  </si>
  <si>
    <t>Прочие учреждения и мероприятия в области физической</t>
  </si>
  <si>
    <t xml:space="preserve"> культуры и спорта</t>
  </si>
  <si>
    <t>Государственная поддержка в области молодежной политики</t>
  </si>
  <si>
    <t>Прочие расходы, не отнесенные к другим видам расходов</t>
  </si>
  <si>
    <t>Вечерние и заочные средние образовательные школы</t>
  </si>
  <si>
    <t>Больницы, родильные дома, клиники,госпитали</t>
  </si>
  <si>
    <t>Государственная поддержка жилищного хозяйства субъектов</t>
  </si>
  <si>
    <t>Фонд софинансирования социальных расходов</t>
  </si>
  <si>
    <t>Расходы бюджетов субъектов Российской Федерации и</t>
  </si>
  <si>
    <t>муниципальных образований по предоставлению населению</t>
  </si>
  <si>
    <t>субсидий на оплату жилья и коммунальных услуг</t>
  </si>
  <si>
    <t>нных Федеральным законом "О ветеранах" в части полномочий</t>
  </si>
  <si>
    <t>Расходы на прочие структуры коммунального хозяйства</t>
  </si>
  <si>
    <t xml:space="preserve">законом "О ветеранах" в части полномочий субъектов </t>
  </si>
  <si>
    <t>ОАО Производственное объединение Тонкого органичес-</t>
  </si>
  <si>
    <t>кого синтеза</t>
  </si>
  <si>
    <t xml:space="preserve">                    И Т О Г О </t>
  </si>
  <si>
    <t xml:space="preserve">Расходы городского бюджета, распределяемые по </t>
  </si>
  <si>
    <t>ведомственной классификации (структуре) расходов, в</t>
  </si>
  <si>
    <t>процессе исполнения городского бюджета в соответст-</t>
  </si>
  <si>
    <t>вующем финансовом году</t>
  </si>
  <si>
    <t>Расходы за счет целевого фонда, консолидируемого в бюджете</t>
  </si>
  <si>
    <t xml:space="preserve">                           Наименование</t>
  </si>
  <si>
    <t>Всего</t>
  </si>
  <si>
    <t>Государственная поддержка жилищного</t>
  </si>
  <si>
    <t>хозяйства субъектов Российской Федерации</t>
  </si>
  <si>
    <t>Расходы бюджетов субъектов Российской Федерации и муни-</t>
  </si>
  <si>
    <t>ципальных образований по предоставлению населению субсидий</t>
  </si>
  <si>
    <t>Школы-детские сады,школы начальные, неполные средние,</t>
  </si>
  <si>
    <t>Ведомственные расходы на культуру и искуство</t>
  </si>
  <si>
    <t>Государственная поддержка театров, концертных организаций и</t>
  </si>
  <si>
    <t xml:space="preserve"> других организаций исполнительских искусств</t>
  </si>
  <si>
    <t>Театры, концертные организации и другие организации исполните-</t>
  </si>
  <si>
    <t>льских искусств</t>
  </si>
  <si>
    <t>Прочие ведомственные расходы в области культуры и искусства</t>
  </si>
  <si>
    <t xml:space="preserve">Прочие учреждения и мероприятия в области культуры и </t>
  </si>
  <si>
    <t xml:space="preserve">Средства бюджета на обязательное медицинское страхование </t>
  </si>
  <si>
    <t>неработающего населения, перечисленные фондам обязательного</t>
  </si>
  <si>
    <t>медицинского страхования</t>
  </si>
  <si>
    <t>Прочие учреждения и мероприятия в области физической культуры</t>
  </si>
  <si>
    <t>и спорта</t>
  </si>
  <si>
    <t>Территориальные центры и отделения оказания социальной помощи</t>
  </si>
  <si>
    <t>на дому</t>
  </si>
  <si>
    <t>Прочие учреждения и мероприятия в области социальной политики</t>
  </si>
  <si>
    <t>Расходы на реализацию льгот, установленных Федеральным</t>
  </si>
  <si>
    <t>законом"О социальной защите инвалидов в Российской Федерации"</t>
  </si>
  <si>
    <t xml:space="preserve"> по бюджетам субъектов Российской Федерации и муниципальных</t>
  </si>
  <si>
    <t xml:space="preserve"> образований</t>
  </si>
  <si>
    <t>Расходы на обеспечение лекарственными средствами инвалидов</t>
  </si>
  <si>
    <t>и ветеранов</t>
  </si>
  <si>
    <t>Расходы на реализацию льгот,установленных Федеральным законом</t>
  </si>
  <si>
    <t>"О ветеранах" в части полномочий субъектов Российской</t>
  </si>
  <si>
    <t xml:space="preserve">Федерации </t>
  </si>
  <si>
    <t>Расходы на санаторно-курортное лечение ветеранов и инвалидов</t>
  </si>
  <si>
    <t>Расходы на оплату жилищно-коммунальных услуг ветеранам и</t>
  </si>
  <si>
    <t>инвалидам</t>
  </si>
  <si>
    <t>Компенсация инвалидам расходов на эксплуатацию и техническое</t>
  </si>
  <si>
    <t>обслуживание транспортных средств</t>
  </si>
  <si>
    <t xml:space="preserve">      ИТОГО</t>
  </si>
  <si>
    <t xml:space="preserve">           Раздел, подраздел</t>
  </si>
  <si>
    <t>в том числе</t>
  </si>
  <si>
    <t>текущие</t>
  </si>
  <si>
    <t>расходы</t>
  </si>
  <si>
    <t>в т.ч.</t>
  </si>
  <si>
    <t>в том числе:</t>
  </si>
  <si>
    <t>Учреждения социального обеспечения</t>
  </si>
  <si>
    <t>и службы занятости</t>
  </si>
  <si>
    <t xml:space="preserve">         И Т О Г О</t>
  </si>
  <si>
    <t xml:space="preserve">    подразделам, целевым статьям и видам расходов </t>
  </si>
  <si>
    <t xml:space="preserve">    функциональной классификации расходов </t>
  </si>
  <si>
    <r>
      <t xml:space="preserve">      </t>
    </r>
    <r>
      <rPr>
        <b/>
        <sz val="9"/>
        <rFont val="Times New Roman Cyr"/>
        <family val="1"/>
      </rPr>
      <t xml:space="preserve">  ВСЕГО</t>
    </r>
  </si>
  <si>
    <t xml:space="preserve">   капит.расходы</t>
  </si>
  <si>
    <t>кап.</t>
  </si>
  <si>
    <r>
      <t xml:space="preserve">      </t>
    </r>
    <r>
      <rPr>
        <b/>
        <sz val="8"/>
        <rFont val="Times New Roman Cyr"/>
        <family val="1"/>
      </rPr>
      <t xml:space="preserve">   В С Е Г О</t>
    </r>
  </si>
  <si>
    <t>влож.</t>
  </si>
  <si>
    <t>Целевые бюджетные фонды</t>
  </si>
  <si>
    <t>Ведомственные расходы на образование</t>
  </si>
  <si>
    <t>Ведомственные  расходы на  образование</t>
  </si>
  <si>
    <t>Ведомственные расходы на  образование</t>
  </si>
  <si>
    <t>Ведомственные  расходы на образование</t>
  </si>
  <si>
    <t>Расходы на реализацию льгот, установленных Законом</t>
  </si>
  <si>
    <t>Российской Федерации "О ребилитации жертв полити-</t>
  </si>
  <si>
    <t>ческих репрессий"</t>
  </si>
  <si>
    <t>350</t>
  </si>
  <si>
    <t>Российской Федерации "О статусе Героев "</t>
  </si>
  <si>
    <t>351</t>
  </si>
  <si>
    <t>386</t>
  </si>
  <si>
    <t>Расходы бюджетов на компенсацию льго по оплате жилищно-</t>
  </si>
  <si>
    <t>коммунальных услуг отдельным категориям граждан, рабо-</t>
  </si>
  <si>
    <t>тающих в сельской местности</t>
  </si>
  <si>
    <t>Прочие расходы, не отнесенные к другим целевым статьям</t>
  </si>
  <si>
    <t>312</t>
  </si>
  <si>
    <t>Прочие расходы на жилищно-коммунальное хозяйство</t>
  </si>
  <si>
    <t>Расходы на реализацию льгот, установленных Законом Российс-</t>
  </si>
  <si>
    <t>кой Федерации "О реабилитации жертв политических репрессий"</t>
  </si>
  <si>
    <t>"О статусе Героев"</t>
  </si>
  <si>
    <t>Расходы бюджетов на компенсацию льгот по оплате жилищно-</t>
  </si>
  <si>
    <t>коммунальных услуг отдельным категориям граждан, работаю-</t>
  </si>
  <si>
    <t>щих в сельской местности</t>
  </si>
  <si>
    <t>Ведомственные расходы в области образования</t>
  </si>
  <si>
    <t xml:space="preserve">           Всего расходов</t>
  </si>
  <si>
    <t xml:space="preserve">    Расходы городского бюджета на  2004 г. по разделам,</t>
  </si>
  <si>
    <t xml:space="preserve">   Ведомственая структура расходов городского бюджета</t>
  </si>
  <si>
    <t>Муниципальное  унитарное предприятие</t>
  </si>
  <si>
    <t>"Управление капитального строительства"</t>
  </si>
  <si>
    <t>010</t>
  </si>
  <si>
    <t>Пособия и социальная помощь</t>
  </si>
  <si>
    <t>322</t>
  </si>
  <si>
    <t>Промышленность, энергетика и строительство</t>
  </si>
  <si>
    <t>Строительство, архитектура</t>
  </si>
  <si>
    <t>Государственные капитальные вложения</t>
  </si>
  <si>
    <t>на безвозвратной основе</t>
  </si>
  <si>
    <t>313</t>
  </si>
  <si>
    <t>198</t>
  </si>
  <si>
    <t>Государственные капитальные вложения на безвозвратной основе</t>
  </si>
  <si>
    <t>Промышленность,энергетика и строительство</t>
  </si>
  <si>
    <t xml:space="preserve">Государственные капитальные вложния </t>
  </si>
  <si>
    <t>Расходы на компенсацию затрат по предоставлению льгот, уста-</t>
  </si>
  <si>
    <t>новленных законом РФ "О донорстве крови и ее компонентов",</t>
  </si>
  <si>
    <t>по бюджетам субъектов РФ и муниципальных образований</t>
  </si>
  <si>
    <t>354</t>
  </si>
  <si>
    <t>Расходы на компенсацию затрат по предоставлению льгот, установлен-</t>
  </si>
  <si>
    <t>ных законом РФ"О донорстве крови и ее компонентов", по бюджетам</t>
  </si>
  <si>
    <t>субъектов РФ и муниципальных образований</t>
  </si>
  <si>
    <t>Расходы  городского бюджета на   2004 г. по разделам и</t>
  </si>
  <si>
    <t xml:space="preserve">подразделам функциональной классификации расходов </t>
  </si>
  <si>
    <t>бюджета</t>
  </si>
  <si>
    <t>Приложение № 1</t>
  </si>
  <si>
    <t>Приложение №1</t>
  </si>
  <si>
    <t>Приложение № 2</t>
  </si>
  <si>
    <t>на 2004 г.</t>
  </si>
  <si>
    <t>к НРСД № 75-нр от 17.12.2003г.</t>
  </si>
  <si>
    <t>Приложение № 3</t>
  </si>
  <si>
    <t>к НРСД № 49-нр от 01.09.2004г.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</si>
</sst>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3">
    <font>
      <sz val="10"/>
      <name val="Arial Cyr"/>
      <family val="0"/>
    </font>
    <font>
      <sz val="9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9"/>
      <name val="Arial Cyr"/>
      <family val="2"/>
    </font>
    <font>
      <sz val="8"/>
      <name val="Times New Roman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sz val="9"/>
      <color indexed="55"/>
      <name val="Times New Roman Cyr"/>
      <family val="1"/>
    </font>
    <font>
      <b/>
      <sz val="12"/>
      <name val="Arial Cyr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8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6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15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0" fontId="3" fillId="0" borderId="24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0" fontId="3" fillId="0" borderId="25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6" fillId="0" borderId="31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31" xfId="0" applyNumberFormat="1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2" xfId="0" applyNumberFormat="1" applyFont="1" applyBorder="1" applyAlignment="1">
      <alignment/>
    </xf>
    <xf numFmtId="0" fontId="6" fillId="0" borderId="33" xfId="0" applyFont="1" applyBorder="1" applyAlignment="1">
      <alignment/>
    </xf>
    <xf numFmtId="164" fontId="5" fillId="0" borderId="19" xfId="0" applyNumberFormat="1" applyFont="1" applyBorder="1" applyAlignment="1">
      <alignment/>
    </xf>
    <xf numFmtId="0" fontId="5" fillId="0" borderId="34" xfId="0" applyFont="1" applyBorder="1" applyAlignment="1">
      <alignment/>
    </xf>
    <xf numFmtId="164" fontId="5" fillId="0" borderId="35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7" xfId="0" applyFont="1" applyBorder="1" applyAlignment="1">
      <alignment/>
    </xf>
    <xf numFmtId="164" fontId="5" fillId="0" borderId="38" xfId="0" applyNumberFormat="1" applyFont="1" applyBorder="1" applyAlignment="1">
      <alignment/>
    </xf>
    <xf numFmtId="0" fontId="5" fillId="0" borderId="38" xfId="0" applyFont="1" applyBorder="1" applyAlignment="1">
      <alignment/>
    </xf>
    <xf numFmtId="164" fontId="5" fillId="0" borderId="34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164" fontId="5" fillId="0" borderId="41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164" fontId="5" fillId="0" borderId="36" xfId="0" applyNumberFormat="1" applyFont="1" applyBorder="1" applyAlignment="1">
      <alignment/>
    </xf>
    <xf numFmtId="164" fontId="5" fillId="0" borderId="40" xfId="0" applyNumberFormat="1" applyFont="1" applyBorder="1" applyAlignment="1">
      <alignment/>
    </xf>
    <xf numFmtId="0" fontId="5" fillId="0" borderId="43" xfId="0" applyFont="1" applyBorder="1" applyAlignment="1">
      <alignment/>
    </xf>
    <xf numFmtId="164" fontId="5" fillId="0" borderId="20" xfId="0" applyNumberFormat="1" applyFont="1" applyBorder="1" applyAlignment="1">
      <alignment/>
    </xf>
    <xf numFmtId="0" fontId="5" fillId="0" borderId="44" xfId="0" applyFont="1" applyBorder="1" applyAlignment="1">
      <alignment/>
    </xf>
    <xf numFmtId="164" fontId="5" fillId="0" borderId="42" xfId="0" applyNumberFormat="1" applyFont="1" applyBorder="1" applyAlignment="1">
      <alignment/>
    </xf>
    <xf numFmtId="0" fontId="5" fillId="0" borderId="45" xfId="0" applyFont="1" applyBorder="1" applyAlignment="1">
      <alignment/>
    </xf>
    <xf numFmtId="164" fontId="5" fillId="0" borderId="46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3" xfId="0" applyFont="1" applyBorder="1" applyAlignment="1">
      <alignment/>
    </xf>
    <xf numFmtId="0" fontId="8" fillId="0" borderId="20" xfId="0" applyFont="1" applyBorder="1" applyAlignment="1">
      <alignment/>
    </xf>
    <xf numFmtId="164" fontId="8" fillId="0" borderId="22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3" fillId="2" borderId="8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49" fontId="3" fillId="2" borderId="6" xfId="0" applyNumberFormat="1" applyFont="1" applyFill="1" applyBorder="1" applyAlignment="1">
      <alignment/>
    </xf>
    <xf numFmtId="49" fontId="3" fillId="0" borderId="49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5" fillId="0" borderId="50" xfId="0" applyFont="1" applyBorder="1" applyAlignment="1">
      <alignment/>
    </xf>
    <xf numFmtId="164" fontId="8" fillId="0" borderId="51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53" xfId="0" applyFont="1" applyBorder="1" applyAlignment="1">
      <alignment/>
    </xf>
    <xf numFmtId="49" fontId="3" fillId="0" borderId="53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164" fontId="3" fillId="0" borderId="48" xfId="0" applyNumberFormat="1" applyFont="1" applyBorder="1" applyAlignment="1">
      <alignment/>
    </xf>
    <xf numFmtId="164" fontId="3" fillId="0" borderId="35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49" fontId="3" fillId="0" borderId="54" xfId="0" applyNumberFormat="1" applyFont="1" applyBorder="1" applyAlignment="1">
      <alignment/>
    </xf>
    <xf numFmtId="49" fontId="3" fillId="0" borderId="55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8" fillId="0" borderId="27" xfId="0" applyFont="1" applyBorder="1" applyAlignment="1">
      <alignment/>
    </xf>
    <xf numFmtId="164" fontId="8" fillId="0" borderId="27" xfId="0" applyNumberFormat="1" applyFont="1" applyBorder="1" applyAlignment="1">
      <alignment/>
    </xf>
    <xf numFmtId="164" fontId="5" fillId="0" borderId="51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51" xfId="0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51" xfId="0" applyFont="1" applyBorder="1" applyAlignment="1">
      <alignment/>
    </xf>
    <xf numFmtId="0" fontId="8" fillId="0" borderId="28" xfId="0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2" fillId="2" borderId="9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4" fontId="5" fillId="0" borderId="29" xfId="0" applyNumberFormat="1" applyFont="1" applyBorder="1" applyAlignment="1">
      <alignment/>
    </xf>
    <xf numFmtId="164" fontId="3" fillId="2" borderId="8" xfId="0" applyNumberFormat="1" applyFont="1" applyFill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164" fontId="2" fillId="2" borderId="51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/>
    </xf>
    <xf numFmtId="49" fontId="2" fillId="2" borderId="14" xfId="0" applyNumberFormat="1" applyFont="1" applyFill="1" applyBorder="1" applyAlignment="1">
      <alignment/>
    </xf>
    <xf numFmtId="49" fontId="2" fillId="2" borderId="25" xfId="0" applyNumberFormat="1" applyFont="1" applyFill="1" applyBorder="1" applyAlignment="1">
      <alignment/>
    </xf>
    <xf numFmtId="164" fontId="2" fillId="2" borderId="38" xfId="0" applyNumberFormat="1" applyFont="1" applyFill="1" applyBorder="1" applyAlignment="1">
      <alignment/>
    </xf>
    <xf numFmtId="49" fontId="2" fillId="2" borderId="49" xfId="0" applyNumberFormat="1" applyFont="1" applyFill="1" applyBorder="1" applyAlignment="1">
      <alignment/>
    </xf>
    <xf numFmtId="164" fontId="2" fillId="2" borderId="31" xfId="0" applyNumberFormat="1" applyFont="1" applyFill="1" applyBorder="1" applyAlignment="1">
      <alignment/>
    </xf>
    <xf numFmtId="49" fontId="2" fillId="2" borderId="56" xfId="0" applyNumberFormat="1" applyFont="1" applyFill="1" applyBorder="1" applyAlignment="1">
      <alignment/>
    </xf>
    <xf numFmtId="49" fontId="2" fillId="2" borderId="54" xfId="0" applyNumberFormat="1" applyFont="1" applyFill="1" applyBorder="1" applyAlignment="1">
      <alignment/>
    </xf>
    <xf numFmtId="49" fontId="2" fillId="2" borderId="55" xfId="0" applyNumberFormat="1" applyFont="1" applyFill="1" applyBorder="1" applyAlignment="1">
      <alignment/>
    </xf>
    <xf numFmtId="164" fontId="2" fillId="2" borderId="19" xfId="0" applyNumberFormat="1" applyFont="1" applyFill="1" applyBorder="1" applyAlignment="1">
      <alignment/>
    </xf>
    <xf numFmtId="0" fontId="2" fillId="2" borderId="57" xfId="0" applyFont="1" applyFill="1" applyBorder="1" applyAlignment="1">
      <alignment horizontal="left"/>
    </xf>
    <xf numFmtId="0" fontId="3" fillId="2" borderId="52" xfId="0" applyFont="1" applyFill="1" applyBorder="1" applyAlignment="1">
      <alignment/>
    </xf>
    <xf numFmtId="49" fontId="3" fillId="2" borderId="26" xfId="0" applyNumberFormat="1" applyFont="1" applyFill="1" applyBorder="1" applyAlignment="1">
      <alignment/>
    </xf>
    <xf numFmtId="49" fontId="3" fillId="2" borderId="23" xfId="0" applyNumberFormat="1" applyFont="1" applyFill="1" applyBorder="1" applyAlignment="1">
      <alignment/>
    </xf>
    <xf numFmtId="0" fontId="2" fillId="2" borderId="49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49" fontId="3" fillId="2" borderId="54" xfId="0" applyNumberFormat="1" applyFont="1" applyFill="1" applyBorder="1" applyAlignment="1">
      <alignment/>
    </xf>
    <xf numFmtId="0" fontId="2" fillId="2" borderId="56" xfId="0" applyFont="1" applyFill="1" applyBorder="1" applyAlignment="1">
      <alignment/>
    </xf>
    <xf numFmtId="0" fontId="3" fillId="2" borderId="54" xfId="0" applyFont="1" applyFill="1" applyBorder="1" applyAlignment="1">
      <alignment/>
    </xf>
    <xf numFmtId="164" fontId="2" fillId="2" borderId="54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/>
    </xf>
    <xf numFmtId="164" fontId="2" fillId="2" borderId="58" xfId="0" applyNumberFormat="1" applyFont="1" applyFill="1" applyBorder="1" applyAlignment="1">
      <alignment/>
    </xf>
    <xf numFmtId="0" fontId="2" fillId="2" borderId="17" xfId="0" applyFont="1" applyFill="1" applyBorder="1" applyAlignment="1">
      <alignment/>
    </xf>
    <xf numFmtId="49" fontId="3" fillId="2" borderId="17" xfId="0" applyNumberFormat="1" applyFont="1" applyFill="1" applyBorder="1" applyAlignment="1">
      <alignment/>
    </xf>
    <xf numFmtId="0" fontId="2" fillId="2" borderId="14" xfId="0" applyFont="1" applyFill="1" applyBorder="1" applyAlignment="1">
      <alignment/>
    </xf>
    <xf numFmtId="49" fontId="3" fillId="2" borderId="14" xfId="0" applyNumberFormat="1" applyFont="1" applyFill="1" applyBorder="1" applyAlignment="1">
      <alignment/>
    </xf>
    <xf numFmtId="164" fontId="3" fillId="2" borderId="59" xfId="0" applyNumberFormat="1" applyFont="1" applyFill="1" applyBorder="1" applyAlignment="1">
      <alignment/>
    </xf>
    <xf numFmtId="164" fontId="2" fillId="2" borderId="60" xfId="0" applyNumberFormat="1" applyFont="1" applyFill="1" applyBorder="1" applyAlignment="1">
      <alignment/>
    </xf>
    <xf numFmtId="0" fontId="3" fillId="2" borderId="17" xfId="0" applyFont="1" applyFill="1" applyBorder="1" applyAlignment="1">
      <alignment/>
    </xf>
    <xf numFmtId="49" fontId="10" fillId="2" borderId="17" xfId="0" applyNumberFormat="1" applyFont="1" applyFill="1" applyBorder="1" applyAlignment="1">
      <alignment/>
    </xf>
    <xf numFmtId="164" fontId="10" fillId="2" borderId="59" xfId="0" applyNumberFormat="1" applyFont="1" applyFill="1" applyBorder="1" applyAlignment="1">
      <alignment/>
    </xf>
    <xf numFmtId="49" fontId="10" fillId="2" borderId="61" xfId="0" applyNumberFormat="1" applyFont="1" applyFill="1" applyBorder="1" applyAlignment="1">
      <alignment/>
    </xf>
    <xf numFmtId="164" fontId="2" fillId="2" borderId="62" xfId="0" applyNumberFormat="1" applyFont="1" applyFill="1" applyBorder="1" applyAlignment="1">
      <alignment/>
    </xf>
    <xf numFmtId="0" fontId="3" fillId="2" borderId="14" xfId="0" applyFont="1" applyFill="1" applyBorder="1" applyAlignment="1">
      <alignment/>
    </xf>
    <xf numFmtId="164" fontId="4" fillId="2" borderId="58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49" fontId="2" fillId="0" borderId="26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3" fillId="2" borderId="6" xfId="0" applyNumberFormat="1" applyFont="1" applyFill="1" applyBorder="1" applyAlignment="1">
      <alignment/>
    </xf>
    <xf numFmtId="0" fontId="3" fillId="0" borderId="49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7" xfId="0" applyFont="1" applyBorder="1" applyAlignment="1">
      <alignment/>
    </xf>
    <xf numFmtId="164" fontId="5" fillId="0" borderId="28" xfId="0" applyNumberFormat="1" applyFont="1" applyBorder="1" applyAlignment="1">
      <alignment/>
    </xf>
    <xf numFmtId="164" fontId="5" fillId="0" borderId="47" xfId="0" applyNumberFormat="1" applyFont="1" applyBorder="1" applyAlignment="1">
      <alignment/>
    </xf>
    <xf numFmtId="164" fontId="5" fillId="0" borderId="43" xfId="0" applyNumberFormat="1" applyFont="1" applyBorder="1" applyAlignment="1">
      <alignment/>
    </xf>
    <xf numFmtId="49" fontId="3" fillId="2" borderId="53" xfId="0" applyNumberFormat="1" applyFont="1" applyFill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2" borderId="51" xfId="0" applyNumberFormat="1" applyFont="1" applyFill="1" applyBorder="1" applyAlignment="1">
      <alignment/>
    </xf>
    <xf numFmtId="49" fontId="3" fillId="0" borderId="56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/>
    </xf>
    <xf numFmtId="49" fontId="3" fillId="2" borderId="3" xfId="0" applyNumberFormat="1" applyFont="1" applyFill="1" applyBorder="1" applyAlignment="1">
      <alignment/>
    </xf>
    <xf numFmtId="49" fontId="3" fillId="0" borderId="21" xfId="0" applyNumberFormat="1" applyFont="1" applyBorder="1" applyAlignment="1">
      <alignment/>
    </xf>
    <xf numFmtId="49" fontId="3" fillId="2" borderId="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0" fillId="0" borderId="31" xfId="0" applyNumberFormat="1" applyBorder="1" applyAlignment="1">
      <alignment/>
    </xf>
    <xf numFmtId="164" fontId="0" fillId="0" borderId="35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90" zoomScaleNormal="90" workbookViewId="0" topLeftCell="A19">
      <selection activeCell="C5" sqref="C5"/>
    </sheetView>
  </sheetViews>
  <sheetFormatPr defaultColWidth="9.00390625" defaultRowHeight="12.75"/>
  <cols>
    <col min="1" max="1" width="39.875" style="82" customWidth="1"/>
    <col min="2" max="2" width="8.25390625" style="83" customWidth="1"/>
    <col min="3" max="3" width="8.375" style="82" customWidth="1"/>
    <col min="4" max="5" width="7.75390625" style="82" customWidth="1"/>
    <col min="6" max="6" width="9.75390625" style="82" hidden="1" customWidth="1"/>
    <col min="7" max="16384" width="9.75390625" style="82" customWidth="1"/>
  </cols>
  <sheetData>
    <row r="1" ht="12">
      <c r="C1" s="55" t="s">
        <v>302</v>
      </c>
    </row>
    <row r="2" ht="12">
      <c r="C2" s="55" t="s">
        <v>307</v>
      </c>
    </row>
    <row r="3" ht="12">
      <c r="C3" s="55"/>
    </row>
    <row r="4" spans="3:5" ht="12">
      <c r="C4" s="55" t="s">
        <v>301</v>
      </c>
      <c r="D4" s="179"/>
      <c r="E4" s="179"/>
    </row>
    <row r="5" ht="12">
      <c r="C5" s="55" t="s">
        <v>305</v>
      </c>
    </row>
    <row r="6" ht="12">
      <c r="C6" s="55"/>
    </row>
    <row r="7" spans="1:5" ht="15.75">
      <c r="A7" s="251" t="s">
        <v>298</v>
      </c>
      <c r="B7" s="251"/>
      <c r="C7" s="251"/>
      <c r="D7" s="251"/>
      <c r="E7" s="251"/>
    </row>
    <row r="8" spans="1:5" ht="15.75">
      <c r="A8" s="251" t="s">
        <v>299</v>
      </c>
      <c r="B8" s="251"/>
      <c r="C8" s="251"/>
      <c r="D8" s="251"/>
      <c r="E8" s="251"/>
    </row>
    <row r="9" spans="1:5" ht="15.75">
      <c r="A9" s="251" t="s">
        <v>300</v>
      </c>
      <c r="B9" s="251"/>
      <c r="C9" s="251"/>
      <c r="D9" s="251"/>
      <c r="E9" s="251"/>
    </row>
    <row r="10" ht="12" thickBot="1"/>
    <row r="11" spans="1:6" ht="12" thickBot="1">
      <c r="A11" s="84" t="s">
        <v>233</v>
      </c>
      <c r="B11" s="85" t="s">
        <v>197</v>
      </c>
      <c r="C11" s="86"/>
      <c r="D11" s="87" t="s">
        <v>234</v>
      </c>
      <c r="E11" s="88"/>
      <c r="F11" s="87"/>
    </row>
    <row r="12" spans="1:6" ht="12" thickBot="1">
      <c r="A12" s="91"/>
      <c r="B12" s="92"/>
      <c r="C12" s="84" t="s">
        <v>235</v>
      </c>
      <c r="D12" s="86" t="s">
        <v>245</v>
      </c>
      <c r="E12" s="88"/>
      <c r="F12" s="87"/>
    </row>
    <row r="13" spans="1:6" ht="11.25">
      <c r="A13" s="91"/>
      <c r="B13" s="92"/>
      <c r="C13" s="91" t="s">
        <v>236</v>
      </c>
      <c r="D13" s="84" t="s">
        <v>197</v>
      </c>
      <c r="E13" s="93" t="s">
        <v>237</v>
      </c>
      <c r="F13" s="94"/>
    </row>
    <row r="14" spans="1:6" ht="12" thickBot="1">
      <c r="A14" s="91"/>
      <c r="B14" s="92"/>
      <c r="C14" s="91"/>
      <c r="D14" s="91"/>
      <c r="E14" s="93" t="s">
        <v>246</v>
      </c>
      <c r="F14" s="96"/>
    </row>
    <row r="15" spans="1:5" ht="11.25">
      <c r="A15" s="97"/>
      <c r="B15" s="98"/>
      <c r="C15" s="97"/>
      <c r="D15" s="97"/>
      <c r="E15" s="93" t="s">
        <v>248</v>
      </c>
    </row>
    <row r="16" spans="1:5" ht="12" thickBot="1">
      <c r="A16" s="99"/>
      <c r="B16" s="100"/>
      <c r="C16" s="99"/>
      <c r="D16" s="99"/>
      <c r="E16" s="101"/>
    </row>
    <row r="17" spans="1:5" ht="12" thickBot="1">
      <c r="A17" s="239" t="s">
        <v>289</v>
      </c>
      <c r="B17" s="166">
        <f>B20</f>
        <v>71000</v>
      </c>
      <c r="C17" s="166"/>
      <c r="D17" s="240">
        <f>D20</f>
        <v>71000</v>
      </c>
      <c r="E17" s="166">
        <f>E20</f>
        <v>71000</v>
      </c>
    </row>
    <row r="18" spans="1:5" ht="11.25">
      <c r="A18" s="236" t="s">
        <v>238</v>
      </c>
      <c r="B18" s="111"/>
      <c r="C18" s="173"/>
      <c r="D18" s="241"/>
      <c r="E18" s="126"/>
    </row>
    <row r="19" spans="1:5" ht="11.25">
      <c r="A19" s="237" t="s">
        <v>290</v>
      </c>
      <c r="B19" s="104"/>
      <c r="C19" s="104"/>
      <c r="D19" s="116"/>
      <c r="E19" s="106"/>
    </row>
    <row r="20" spans="1:5" ht="12" thickBot="1">
      <c r="A20" s="238" t="s">
        <v>285</v>
      </c>
      <c r="B20" s="108">
        <f>'Прил.№2'!G17</f>
        <v>71000</v>
      </c>
      <c r="C20" s="108"/>
      <c r="D20" s="242">
        <v>71000</v>
      </c>
      <c r="E20" s="108">
        <v>71000</v>
      </c>
    </row>
    <row r="21" spans="1:5" ht="12" thickBot="1">
      <c r="A21" s="164" t="s">
        <v>11</v>
      </c>
      <c r="B21" s="165">
        <f>'Прил.№2'!G18</f>
        <v>6615.599999999999</v>
      </c>
      <c r="C21" s="166">
        <f>B21-D21</f>
        <v>6615.599999999999</v>
      </c>
      <c r="D21" s="169">
        <f>D23</f>
        <v>0</v>
      </c>
      <c r="E21" s="166"/>
    </row>
    <row r="22" spans="1:5" ht="11.25">
      <c r="A22" s="115" t="s">
        <v>238</v>
      </c>
      <c r="B22" s="121"/>
      <c r="C22" s="126"/>
      <c r="D22" s="125"/>
      <c r="E22" s="126"/>
    </row>
    <row r="23" spans="1:5" ht="11.25">
      <c r="A23" s="103" t="s">
        <v>88</v>
      </c>
      <c r="B23" s="110">
        <f>'Прил.№2'!G19</f>
        <v>6615.2</v>
      </c>
      <c r="C23" s="104">
        <f>B23-D23</f>
        <v>6615.2</v>
      </c>
      <c r="D23" s="116"/>
      <c r="E23" s="104"/>
    </row>
    <row r="24" spans="1:5" ht="12" thickBot="1">
      <c r="A24" s="112" t="s">
        <v>109</v>
      </c>
      <c r="B24" s="117">
        <f>'Прил.№2'!G28</f>
        <v>0.4</v>
      </c>
      <c r="C24" s="113">
        <f>B24-D24</f>
        <v>0.4</v>
      </c>
      <c r="D24" s="118"/>
      <c r="E24" s="114"/>
    </row>
    <row r="25" spans="1:5" ht="12" thickBot="1">
      <c r="A25" s="164" t="s">
        <v>121</v>
      </c>
      <c r="B25" s="145">
        <f>B27</f>
        <v>0</v>
      </c>
      <c r="C25" s="166">
        <f>B25-D25</f>
        <v>0</v>
      </c>
      <c r="D25" s="171"/>
      <c r="E25" s="170"/>
    </row>
    <row r="26" spans="1:5" ht="11.25">
      <c r="A26" s="115" t="s">
        <v>238</v>
      </c>
      <c r="B26" s="173"/>
      <c r="C26" s="173"/>
      <c r="D26" s="125"/>
      <c r="E26" s="126"/>
    </row>
    <row r="27" spans="1:5" ht="12" thickBot="1">
      <c r="A27" s="107" t="s">
        <v>121</v>
      </c>
      <c r="B27" s="108">
        <f>'Прил.№2'!G119</f>
        <v>0</v>
      </c>
      <c r="C27" s="113">
        <f>B27-D27</f>
        <v>0</v>
      </c>
      <c r="D27" s="120"/>
      <c r="E27" s="109"/>
    </row>
    <row r="28" spans="1:5" ht="12" thickBot="1">
      <c r="A28" s="164" t="s">
        <v>22</v>
      </c>
      <c r="B28" s="165">
        <f>'Прил.№2'!G32</f>
        <v>13389.1</v>
      </c>
      <c r="C28" s="166">
        <f>B28-D28</f>
        <v>13389.1</v>
      </c>
      <c r="D28" s="172">
        <f>D30+D31+D32</f>
        <v>0</v>
      </c>
      <c r="E28" s="174"/>
    </row>
    <row r="29" spans="1:5" ht="11.25">
      <c r="A29" s="115" t="s">
        <v>238</v>
      </c>
      <c r="B29" s="121"/>
      <c r="C29" s="126"/>
      <c r="D29" s="122"/>
      <c r="E29" s="122"/>
    </row>
    <row r="30" spans="1:5" ht="11.25">
      <c r="A30" s="103" t="s">
        <v>24</v>
      </c>
      <c r="B30" s="110">
        <f>'Прил.№2'!G33</f>
        <v>3878.4</v>
      </c>
      <c r="C30" s="104">
        <f>B30-D30</f>
        <v>3878.4</v>
      </c>
      <c r="D30" s="123"/>
      <c r="E30" s="124"/>
    </row>
    <row r="31" spans="1:5" ht="11.25">
      <c r="A31" s="103" t="s">
        <v>28</v>
      </c>
      <c r="B31" s="110">
        <f>'Прил.№2'!G36</f>
        <v>9192.7</v>
      </c>
      <c r="C31" s="104">
        <f>B31-D31</f>
        <v>9192.7</v>
      </c>
      <c r="D31" s="124"/>
      <c r="E31" s="124"/>
    </row>
    <row r="32" spans="1:5" ht="15" customHeight="1" thickBot="1">
      <c r="A32" s="103" t="s">
        <v>32</v>
      </c>
      <c r="B32" s="110">
        <v>318</v>
      </c>
      <c r="C32" s="108">
        <f>B32-D32</f>
        <v>318</v>
      </c>
      <c r="D32" s="124"/>
      <c r="E32" s="124"/>
    </row>
    <row r="33" spans="1:5" ht="12" thickBot="1">
      <c r="A33" s="164" t="s">
        <v>39</v>
      </c>
      <c r="B33" s="165">
        <f>'Прил.№2'!G45</f>
        <v>522.6</v>
      </c>
      <c r="C33" s="166">
        <f>B33-D33</f>
        <v>522.6</v>
      </c>
      <c r="D33" s="169">
        <f>D35</f>
        <v>0</v>
      </c>
      <c r="E33" s="168"/>
    </row>
    <row r="34" spans="1:5" ht="11.25">
      <c r="A34" s="115" t="s">
        <v>238</v>
      </c>
      <c r="B34" s="121"/>
      <c r="C34" s="126"/>
      <c r="D34" s="125"/>
      <c r="E34" s="126"/>
    </row>
    <row r="35" spans="1:5" ht="12" thickBot="1">
      <c r="A35" s="103" t="s">
        <v>41</v>
      </c>
      <c r="B35" s="110">
        <f>B33</f>
        <v>522.6</v>
      </c>
      <c r="C35" s="113">
        <f>B35-D35</f>
        <v>522.6</v>
      </c>
      <c r="D35" s="116"/>
      <c r="E35" s="106"/>
    </row>
    <row r="36" spans="1:5" ht="12" thickBot="1">
      <c r="A36" s="164" t="s">
        <v>65</v>
      </c>
      <c r="B36" s="165">
        <f>'Прил.№2'!G58</f>
        <v>-1147.4</v>
      </c>
      <c r="C36" s="166">
        <f>B36-D36</f>
        <v>-1147.4</v>
      </c>
      <c r="D36" s="169">
        <f>D38+D39</f>
        <v>0</v>
      </c>
      <c r="E36" s="168"/>
    </row>
    <row r="37" spans="1:5" ht="11.25">
      <c r="A37" s="115" t="s">
        <v>238</v>
      </c>
      <c r="B37" s="121"/>
      <c r="C37" s="126"/>
      <c r="D37" s="125"/>
      <c r="E37" s="126"/>
    </row>
    <row r="38" spans="1:5" ht="11.25">
      <c r="A38" s="103" t="s">
        <v>67</v>
      </c>
      <c r="B38" s="110">
        <f>'Прил.№2'!G59</f>
        <v>-1150</v>
      </c>
      <c r="C38" s="104">
        <f>B38-D38</f>
        <v>-1150</v>
      </c>
      <c r="D38" s="116"/>
      <c r="E38" s="106"/>
    </row>
    <row r="39" spans="1:5" ht="12" thickBot="1">
      <c r="A39" s="103" t="s">
        <v>82</v>
      </c>
      <c r="B39" s="110">
        <f>'Прил.№2'!G71</f>
        <v>2.6</v>
      </c>
      <c r="C39" s="113">
        <f>B39-D39</f>
        <v>2.6</v>
      </c>
      <c r="D39" s="105"/>
      <c r="E39" s="106"/>
    </row>
    <row r="40" spans="1:5" ht="12" thickBot="1">
      <c r="A40" s="164" t="s">
        <v>15</v>
      </c>
      <c r="B40" s="165">
        <f>'Прил.№2'!G76</f>
        <v>22285.100000000002</v>
      </c>
      <c r="C40" s="166">
        <f>B40-D40</f>
        <v>22285.100000000002</v>
      </c>
      <c r="D40" s="167">
        <f>D43</f>
        <v>0</v>
      </c>
      <c r="E40" s="168"/>
    </row>
    <row r="41" spans="1:5" ht="11.25">
      <c r="A41" s="115" t="s">
        <v>238</v>
      </c>
      <c r="B41" s="121"/>
      <c r="C41" s="126"/>
      <c r="D41" s="125"/>
      <c r="E41" s="126"/>
    </row>
    <row r="42" spans="1:5" ht="11.25">
      <c r="A42" s="103" t="s">
        <v>239</v>
      </c>
      <c r="B42" s="110"/>
      <c r="C42" s="106"/>
      <c r="D42" s="105"/>
      <c r="E42" s="106"/>
    </row>
    <row r="43" spans="1:5" ht="11.25">
      <c r="A43" s="103" t="s">
        <v>240</v>
      </c>
      <c r="B43" s="110">
        <f>'Прил.№2'!G77</f>
        <v>1868.1000000000001</v>
      </c>
      <c r="C43" s="104">
        <f>B43-D43</f>
        <v>1868.1000000000001</v>
      </c>
      <c r="D43" s="105"/>
      <c r="E43" s="106"/>
    </row>
    <row r="44" spans="1:5" ht="11.25">
      <c r="A44" s="103" t="s">
        <v>57</v>
      </c>
      <c r="B44" s="110">
        <f>'Прил.№2'!G82</f>
        <v>-7</v>
      </c>
      <c r="C44" s="104">
        <f>B44-D44</f>
        <v>-7</v>
      </c>
      <c r="D44" s="105"/>
      <c r="E44" s="106"/>
    </row>
    <row r="45" spans="1:5" ht="11.25">
      <c r="A45" s="103" t="s">
        <v>86</v>
      </c>
      <c r="B45" s="110">
        <f>'Прил.№2'!G85</f>
        <v>86.6</v>
      </c>
      <c r="C45" s="104">
        <f>B45-D45</f>
        <v>86.6</v>
      </c>
      <c r="D45" s="105"/>
      <c r="E45" s="106"/>
    </row>
    <row r="46" spans="1:5" ht="11.25">
      <c r="A46" s="112" t="s">
        <v>125</v>
      </c>
      <c r="B46" s="117">
        <f>'Прил.№2'!G88</f>
        <v>20337.4</v>
      </c>
      <c r="C46" s="113">
        <f>B46-D46</f>
        <v>20337.4</v>
      </c>
      <c r="D46" s="118"/>
      <c r="E46" s="114"/>
    </row>
    <row r="47" spans="1:5" ht="12" thickBot="1">
      <c r="A47" s="129" t="s">
        <v>241</v>
      </c>
      <c r="B47" s="130">
        <f>+B21+B25+B28+B33+B36+B40+B17</f>
        <v>112665</v>
      </c>
      <c r="C47" s="130">
        <f>+C21+C25+C28+C33+C36+C40</f>
        <v>41665</v>
      </c>
      <c r="D47" s="130">
        <f>+D21+D25+D28+D33+D36+D40+D17</f>
        <v>71000</v>
      </c>
      <c r="E47" s="130">
        <f>+E21+E25+E28+E33+E36+E40+E17</f>
        <v>71000</v>
      </c>
    </row>
    <row r="48" spans="1:5" ht="12" thickBot="1">
      <c r="A48" s="164" t="s">
        <v>115</v>
      </c>
      <c r="B48" s="165">
        <f>'Прил.№2'!G124</f>
        <v>5500</v>
      </c>
      <c r="C48" s="166">
        <f>B48-D48</f>
        <v>5500</v>
      </c>
      <c r="D48" s="180">
        <f>D50</f>
        <v>0</v>
      </c>
      <c r="E48" s="168"/>
    </row>
    <row r="49" spans="1:5" ht="11.25">
      <c r="A49" s="115" t="s">
        <v>238</v>
      </c>
      <c r="B49" s="121"/>
      <c r="C49" s="126"/>
      <c r="D49" s="122"/>
      <c r="E49" s="126"/>
    </row>
    <row r="50" spans="1:5" ht="11.25">
      <c r="A50" s="103" t="s">
        <v>115</v>
      </c>
      <c r="B50" s="110">
        <f>'Прил.№2'!G125</f>
        <v>5500</v>
      </c>
      <c r="C50" s="104">
        <f>B50-D50</f>
        <v>5500</v>
      </c>
      <c r="D50" s="123"/>
      <c r="E50" s="106"/>
    </row>
    <row r="51" spans="1:5" ht="12" thickBot="1">
      <c r="A51" s="144"/>
      <c r="B51" s="119"/>
      <c r="C51" s="160"/>
      <c r="D51" s="128"/>
      <c r="E51" s="128"/>
    </row>
    <row r="52" spans="1:5" ht="11.25">
      <c r="A52" s="131"/>
      <c r="B52" s="102"/>
      <c r="C52" s="89"/>
      <c r="D52" s="89"/>
      <c r="E52" s="90"/>
    </row>
    <row r="53" spans="1:5" ht="12" thickBot="1">
      <c r="A53" s="127" t="s">
        <v>247</v>
      </c>
      <c r="B53" s="130">
        <f>B47+B48</f>
        <v>118165</v>
      </c>
      <c r="C53" s="130">
        <f>C47+C48</f>
        <v>47165</v>
      </c>
      <c r="D53" s="130">
        <f>D47+D48</f>
        <v>71000</v>
      </c>
      <c r="E53" s="130">
        <f>E47+E48</f>
        <v>71000</v>
      </c>
    </row>
    <row r="54" spans="1:5" ht="11.25">
      <c r="A54" s="132"/>
      <c r="B54" s="133"/>
      <c r="C54" s="95"/>
      <c r="D54" s="95"/>
      <c r="E54" s="95"/>
    </row>
    <row r="55" spans="1:5" ht="11.25">
      <c r="A55" s="132"/>
      <c r="B55" s="133"/>
      <c r="C55" s="95"/>
      <c r="D55" s="95"/>
      <c r="E55" s="95"/>
    </row>
    <row r="56" spans="1:5" ht="11.25">
      <c r="A56" s="95"/>
      <c r="B56" s="133"/>
      <c r="C56" s="95"/>
      <c r="D56" s="95"/>
      <c r="E56" s="95"/>
    </row>
    <row r="57" spans="1:5" ht="11.25">
      <c r="A57" s="95"/>
      <c r="B57" s="133"/>
      <c r="C57" s="95"/>
      <c r="D57" s="95"/>
      <c r="E57" s="95"/>
    </row>
  </sheetData>
  <mergeCells count="3">
    <mergeCell ref="A7:E7"/>
    <mergeCell ref="A9:E9"/>
    <mergeCell ref="A8:E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3"/>
  <sheetViews>
    <sheetView workbookViewId="0" topLeftCell="A106">
      <selection activeCell="G82" sqref="G82"/>
    </sheetView>
  </sheetViews>
  <sheetFormatPr defaultColWidth="9.00390625" defaultRowHeight="12.75"/>
  <cols>
    <col min="1" max="1" width="51.375" style="55" customWidth="1"/>
    <col min="2" max="2" width="0.74609375" style="55" hidden="1" customWidth="1"/>
    <col min="3" max="3" width="4.25390625" style="56" customWidth="1"/>
    <col min="4" max="4" width="4.00390625" style="56" customWidth="1"/>
    <col min="5" max="5" width="4.375" style="56" customWidth="1"/>
    <col min="6" max="6" width="3.625" style="56" customWidth="1"/>
    <col min="7" max="7" width="7.75390625" style="57" customWidth="1"/>
    <col min="8" max="16384" width="9.75390625" style="55" customWidth="1"/>
  </cols>
  <sheetData>
    <row r="1" ht="12">
      <c r="D1" s="56" t="s">
        <v>303</v>
      </c>
    </row>
    <row r="2" ht="12">
      <c r="D2" s="56" t="s">
        <v>307</v>
      </c>
    </row>
    <row r="4" ht="12">
      <c r="D4" s="56" t="s">
        <v>303</v>
      </c>
    </row>
    <row r="5" ht="12">
      <c r="D5" s="56" t="s">
        <v>305</v>
      </c>
    </row>
    <row r="7" spans="1:7" ht="15.75">
      <c r="A7" s="251" t="s">
        <v>275</v>
      </c>
      <c r="B7" s="251"/>
      <c r="C7" s="251"/>
      <c r="D7" s="251"/>
      <c r="E7" s="251"/>
      <c r="F7" s="251"/>
      <c r="G7" s="251"/>
    </row>
    <row r="8" spans="1:7" ht="15.75">
      <c r="A8" s="251" t="s">
        <v>242</v>
      </c>
      <c r="B8" s="251"/>
      <c r="C8" s="251"/>
      <c r="D8" s="251"/>
      <c r="E8" s="251"/>
      <c r="F8" s="251"/>
      <c r="G8" s="251"/>
    </row>
    <row r="9" spans="1:7" s="7" customFormat="1" ht="12" customHeight="1">
      <c r="A9" s="251" t="s">
        <v>243</v>
      </c>
      <c r="B9" s="251"/>
      <c r="C9" s="251"/>
      <c r="D9" s="251"/>
      <c r="E9" s="251"/>
      <c r="F9" s="251"/>
      <c r="G9" s="251"/>
    </row>
    <row r="10" spans="2:7" s="7" customFormat="1" ht="12.75" thickBot="1">
      <c r="B10" s="4"/>
      <c r="C10" s="5"/>
      <c r="D10" s="249"/>
      <c r="E10" s="5"/>
      <c r="F10" s="5"/>
      <c r="G10" s="6"/>
    </row>
    <row r="11" spans="1:7" s="7" customFormat="1" ht="12">
      <c r="A11" s="14"/>
      <c r="B11" s="58"/>
      <c r="C11" s="59"/>
      <c r="D11" s="5"/>
      <c r="E11" s="59"/>
      <c r="F11" s="60"/>
      <c r="G11" s="61"/>
    </row>
    <row r="12" spans="1:7" s="7" customFormat="1" ht="12.75" thickBot="1">
      <c r="A12" s="62" t="s">
        <v>196</v>
      </c>
      <c r="B12" s="63"/>
      <c r="C12" s="64" t="s">
        <v>1</v>
      </c>
      <c r="D12" s="65" t="s">
        <v>2</v>
      </c>
      <c r="E12" s="64" t="s">
        <v>3</v>
      </c>
      <c r="F12" s="65" t="s">
        <v>4</v>
      </c>
      <c r="G12" s="66" t="s">
        <v>197</v>
      </c>
    </row>
    <row r="13" spans="1:7" s="7" customFormat="1" ht="12.75" thickBot="1">
      <c r="A13" s="67"/>
      <c r="B13" s="67"/>
      <c r="C13" s="68"/>
      <c r="D13" s="65"/>
      <c r="E13" s="68"/>
      <c r="F13" s="68"/>
      <c r="G13" s="69"/>
    </row>
    <row r="14" spans="1:7" s="7" customFormat="1" ht="12.75" thickBot="1">
      <c r="A14" s="70" t="s">
        <v>282</v>
      </c>
      <c r="B14" s="71"/>
      <c r="C14" s="72" t="s">
        <v>33</v>
      </c>
      <c r="D14" s="68"/>
      <c r="E14" s="10"/>
      <c r="F14" s="73"/>
      <c r="G14" s="159">
        <f>G15</f>
        <v>71000</v>
      </c>
    </row>
    <row r="15" spans="1:7" s="7" customFormat="1" ht="12.75" thickBot="1">
      <c r="A15" s="235" t="s">
        <v>283</v>
      </c>
      <c r="B15" s="80"/>
      <c r="C15" s="140" t="s">
        <v>33</v>
      </c>
      <c r="D15" s="10"/>
      <c r="E15" s="141"/>
      <c r="F15" s="142"/>
      <c r="G15" s="155">
        <f>G16</f>
        <v>71000</v>
      </c>
    </row>
    <row r="16" spans="1:7" s="7" customFormat="1" ht="12">
      <c r="A16" s="36" t="s">
        <v>284</v>
      </c>
      <c r="B16" s="23"/>
      <c r="C16" s="47" t="s">
        <v>33</v>
      </c>
      <c r="D16" s="141" t="s">
        <v>33</v>
      </c>
      <c r="E16" s="34" t="s">
        <v>286</v>
      </c>
      <c r="F16" s="151"/>
      <c r="G16" s="157">
        <f>G17</f>
        <v>71000</v>
      </c>
    </row>
    <row r="17" spans="1:7" s="7" customFormat="1" ht="12.75" thickBot="1">
      <c r="A17" s="36" t="s">
        <v>288</v>
      </c>
      <c r="B17" s="23"/>
      <c r="C17" s="47" t="s">
        <v>33</v>
      </c>
      <c r="D17" s="34" t="s">
        <v>33</v>
      </c>
      <c r="E17" s="34" t="s">
        <v>286</v>
      </c>
      <c r="F17" s="151" t="s">
        <v>287</v>
      </c>
      <c r="G17" s="157">
        <f>'Прил.№3'!H148</f>
        <v>71000</v>
      </c>
    </row>
    <row r="18" spans="1:7" s="7" customFormat="1" ht="12.75" thickBot="1">
      <c r="A18" s="184" t="s">
        <v>11</v>
      </c>
      <c r="B18" s="185"/>
      <c r="C18" s="186" t="s">
        <v>12</v>
      </c>
      <c r="D18" s="34" t="s">
        <v>33</v>
      </c>
      <c r="E18" s="187"/>
      <c r="F18" s="188"/>
      <c r="G18" s="191">
        <f>G19+G28</f>
        <v>6615.599999999999</v>
      </c>
    </row>
    <row r="19" spans="1:7" s="7" customFormat="1" ht="12.75" thickBot="1">
      <c r="A19" s="29" t="s">
        <v>88</v>
      </c>
      <c r="B19" s="74"/>
      <c r="C19" s="44" t="s">
        <v>12</v>
      </c>
      <c r="D19" s="187"/>
      <c r="E19" s="40"/>
      <c r="F19" s="150"/>
      <c r="G19" s="156">
        <f>G21+G24</f>
        <v>6615.2</v>
      </c>
    </row>
    <row r="20" spans="1:7" s="7" customFormat="1" ht="12">
      <c r="A20" s="21" t="s">
        <v>198</v>
      </c>
      <c r="B20" s="17"/>
      <c r="C20" s="19"/>
      <c r="D20" s="40" t="s">
        <v>5</v>
      </c>
      <c r="E20" s="20"/>
      <c r="F20" s="77"/>
      <c r="G20" s="154"/>
    </row>
    <row r="21" spans="1:7" s="7" customFormat="1" ht="12">
      <c r="A21" s="21" t="s">
        <v>199</v>
      </c>
      <c r="B21" s="17"/>
      <c r="C21" s="19" t="s">
        <v>12</v>
      </c>
      <c r="D21" s="20"/>
      <c r="E21" s="20" t="s">
        <v>73</v>
      </c>
      <c r="F21" s="77"/>
      <c r="G21" s="154">
        <f>G22+G23</f>
        <v>-10.799999999999997</v>
      </c>
    </row>
    <row r="22" spans="1:7" s="7" customFormat="1" ht="12">
      <c r="A22" s="21" t="s">
        <v>89</v>
      </c>
      <c r="B22" s="17"/>
      <c r="C22" s="19" t="s">
        <v>12</v>
      </c>
      <c r="D22" s="20" t="s">
        <v>5</v>
      </c>
      <c r="E22" s="20" t="s">
        <v>73</v>
      </c>
      <c r="F22" s="77" t="s">
        <v>90</v>
      </c>
      <c r="G22" s="154">
        <f>'Прил.№3'!H169+'Прил.№3'!H191+'Прил.№3'!H210+'Прил.№3'!H229+'Прил.№3'!H247</f>
        <v>-10.799999999999997</v>
      </c>
    </row>
    <row r="23" spans="1:7" s="7" customFormat="1" ht="12">
      <c r="A23" s="21" t="s">
        <v>160</v>
      </c>
      <c r="B23" s="17"/>
      <c r="C23" s="19" t="s">
        <v>12</v>
      </c>
      <c r="D23" s="20" t="s">
        <v>5</v>
      </c>
      <c r="E23" s="20" t="s">
        <v>73</v>
      </c>
      <c r="F23" s="77" t="s">
        <v>18</v>
      </c>
      <c r="G23" s="154"/>
    </row>
    <row r="24" spans="1:7" s="7" customFormat="1" ht="12">
      <c r="A24" s="21" t="s">
        <v>181</v>
      </c>
      <c r="B24" s="17"/>
      <c r="C24" s="19" t="s">
        <v>12</v>
      </c>
      <c r="D24" s="20" t="s">
        <v>5</v>
      </c>
      <c r="E24" s="20" t="s">
        <v>91</v>
      </c>
      <c r="F24" s="77"/>
      <c r="G24" s="154">
        <f>G27</f>
        <v>6626</v>
      </c>
    </row>
    <row r="25" spans="1:7" s="7" customFormat="1" ht="12">
      <c r="A25" s="21" t="s">
        <v>200</v>
      </c>
      <c r="B25" s="17"/>
      <c r="C25" s="19"/>
      <c r="D25" s="20" t="s">
        <v>5</v>
      </c>
      <c r="E25" s="20"/>
      <c r="F25" s="77"/>
      <c r="G25" s="154"/>
    </row>
    <row r="26" spans="1:7" s="7" customFormat="1" ht="12">
      <c r="A26" s="21" t="s">
        <v>201</v>
      </c>
      <c r="B26" s="17"/>
      <c r="C26" s="19"/>
      <c r="D26" s="20"/>
      <c r="E26" s="20"/>
      <c r="F26" s="77"/>
      <c r="G26" s="154"/>
    </row>
    <row r="27" spans="1:7" s="7" customFormat="1" ht="12.75" thickBot="1">
      <c r="A27" s="36" t="s">
        <v>92</v>
      </c>
      <c r="B27" s="23"/>
      <c r="C27" s="79" t="s">
        <v>12</v>
      </c>
      <c r="D27" s="20"/>
      <c r="E27" s="41" t="s">
        <v>91</v>
      </c>
      <c r="F27" s="152" t="s">
        <v>93</v>
      </c>
      <c r="G27" s="158">
        <f>'Прил.№3'!H51</f>
        <v>6626</v>
      </c>
    </row>
    <row r="28" spans="1:7" s="7" customFormat="1" ht="12.75" thickBot="1">
      <c r="A28" s="70" t="s">
        <v>109</v>
      </c>
      <c r="B28" s="71"/>
      <c r="C28" s="72" t="s">
        <v>12</v>
      </c>
      <c r="D28" s="41" t="s">
        <v>5</v>
      </c>
      <c r="E28" s="10"/>
      <c r="F28" s="73"/>
      <c r="G28" s="159">
        <f>G29</f>
        <v>0.4</v>
      </c>
    </row>
    <row r="29" spans="1:7" s="7" customFormat="1" ht="12.75" thickBot="1">
      <c r="A29" s="21" t="s">
        <v>266</v>
      </c>
      <c r="B29" s="17"/>
      <c r="C29" s="19" t="s">
        <v>12</v>
      </c>
      <c r="D29" s="10" t="s">
        <v>83</v>
      </c>
      <c r="E29" s="20" t="s">
        <v>265</v>
      </c>
      <c r="F29" s="77"/>
      <c r="G29" s="154">
        <f>G31</f>
        <v>0.4</v>
      </c>
    </row>
    <row r="30" spans="1:7" s="7" customFormat="1" ht="12">
      <c r="A30" s="21" t="s">
        <v>186</v>
      </c>
      <c r="B30" s="17"/>
      <c r="C30" s="19"/>
      <c r="D30" s="20" t="s">
        <v>83</v>
      </c>
      <c r="E30" s="20"/>
      <c r="F30" s="77"/>
      <c r="G30" s="154"/>
    </row>
    <row r="31" spans="1:7" s="7" customFormat="1" ht="12.75" thickBot="1">
      <c r="A31" s="24" t="s">
        <v>110</v>
      </c>
      <c r="B31" s="78"/>
      <c r="C31" s="47" t="s">
        <v>12</v>
      </c>
      <c r="D31" s="20"/>
      <c r="E31" s="34" t="s">
        <v>265</v>
      </c>
      <c r="F31" s="151" t="s">
        <v>111</v>
      </c>
      <c r="G31" s="157">
        <f>'Прил.№3'!H284</f>
        <v>0.4</v>
      </c>
    </row>
    <row r="32" spans="1:7" s="7" customFormat="1" ht="12.75" thickBot="1">
      <c r="A32" s="184" t="s">
        <v>22</v>
      </c>
      <c r="B32" s="185"/>
      <c r="C32" s="198" t="s">
        <v>23</v>
      </c>
      <c r="D32" s="34" t="s">
        <v>83</v>
      </c>
      <c r="E32" s="199"/>
      <c r="F32" s="200"/>
      <c r="G32" s="201">
        <f>G33+G36+G42+G44</f>
        <v>13389.1</v>
      </c>
    </row>
    <row r="33" spans="1:7" s="7" customFormat="1" ht="12.75" thickBot="1">
      <c r="A33" s="29" t="s">
        <v>24</v>
      </c>
      <c r="B33" s="74"/>
      <c r="C33" s="44" t="s">
        <v>23</v>
      </c>
      <c r="D33" s="199"/>
      <c r="E33" s="40"/>
      <c r="F33" s="150"/>
      <c r="G33" s="156">
        <f>G34</f>
        <v>3878.4</v>
      </c>
    </row>
    <row r="34" spans="1:7" s="7" customFormat="1" ht="12">
      <c r="A34" s="21" t="s">
        <v>127</v>
      </c>
      <c r="B34" s="17"/>
      <c r="C34" s="19" t="s">
        <v>23</v>
      </c>
      <c r="D34" s="40" t="s">
        <v>5</v>
      </c>
      <c r="E34" s="20" t="s">
        <v>25</v>
      </c>
      <c r="F34" s="77"/>
      <c r="G34" s="154">
        <f>G35</f>
        <v>3878.4</v>
      </c>
    </row>
    <row r="35" spans="1:7" s="7" customFormat="1" ht="12">
      <c r="A35" s="21" t="s">
        <v>26</v>
      </c>
      <c r="B35" s="17"/>
      <c r="C35" s="19" t="s">
        <v>23</v>
      </c>
      <c r="D35" s="20" t="s">
        <v>5</v>
      </c>
      <c r="E35" s="20" t="s">
        <v>25</v>
      </c>
      <c r="F35" s="77" t="s">
        <v>27</v>
      </c>
      <c r="G35" s="143">
        <f>'Прил.№3'!H19+'Прил.№3'!H124+'Прил.№3'!H152</f>
        <v>3878.4</v>
      </c>
    </row>
    <row r="36" spans="1:7" s="7" customFormat="1" ht="12">
      <c r="A36" s="21" t="s">
        <v>28</v>
      </c>
      <c r="B36" s="17"/>
      <c r="C36" s="19" t="s">
        <v>23</v>
      </c>
      <c r="D36" s="20" t="s">
        <v>5</v>
      </c>
      <c r="E36" s="20"/>
      <c r="F36" s="77"/>
      <c r="G36" s="154">
        <f>G37</f>
        <v>9192.7</v>
      </c>
    </row>
    <row r="37" spans="1:7" s="7" customFormat="1" ht="12">
      <c r="A37" s="21" t="s">
        <v>251</v>
      </c>
      <c r="B37" s="17"/>
      <c r="C37" s="19" t="s">
        <v>23</v>
      </c>
      <c r="D37" s="20" t="s">
        <v>13</v>
      </c>
      <c r="E37" s="20" t="s">
        <v>25</v>
      </c>
      <c r="F37" s="77"/>
      <c r="G37" s="154">
        <f>G39+G40+G41</f>
        <v>9192.7</v>
      </c>
    </row>
    <row r="38" spans="1:7" s="7" customFormat="1" ht="12">
      <c r="A38" s="21" t="s">
        <v>202</v>
      </c>
      <c r="B38" s="17"/>
      <c r="C38" s="19"/>
      <c r="D38" s="20" t="s">
        <v>13</v>
      </c>
      <c r="E38" s="20"/>
      <c r="F38" s="77"/>
      <c r="G38" s="154"/>
    </row>
    <row r="39" spans="1:7" s="7" customFormat="1" ht="12">
      <c r="A39" s="21" t="s">
        <v>171</v>
      </c>
      <c r="B39" s="17"/>
      <c r="C39" s="19" t="s">
        <v>23</v>
      </c>
      <c r="D39" s="20"/>
      <c r="E39" s="20" t="s">
        <v>25</v>
      </c>
      <c r="F39" s="77" t="s">
        <v>29</v>
      </c>
      <c r="G39" s="154">
        <f>'Прил.№3'!H23+'Прил.№3'!H128+'Прил.№3'!H156</f>
        <v>7888</v>
      </c>
    </row>
    <row r="40" spans="1:7" s="7" customFormat="1" ht="12">
      <c r="A40" s="21" t="s">
        <v>178</v>
      </c>
      <c r="B40" s="17"/>
      <c r="C40" s="19" t="s">
        <v>23</v>
      </c>
      <c r="D40" s="20" t="s">
        <v>13</v>
      </c>
      <c r="E40" s="20" t="s">
        <v>25</v>
      </c>
      <c r="F40" s="77" t="s">
        <v>30</v>
      </c>
      <c r="G40" s="154">
        <f>'Прил.№3'!H24+'Прил.№3'!H157</f>
        <v>341.7</v>
      </c>
    </row>
    <row r="41" spans="1:7" s="7" customFormat="1" ht="12">
      <c r="A41" s="21" t="s">
        <v>28</v>
      </c>
      <c r="B41" s="17"/>
      <c r="C41" s="19" t="s">
        <v>23</v>
      </c>
      <c r="D41" s="20" t="s">
        <v>13</v>
      </c>
      <c r="E41" s="20" t="s">
        <v>25</v>
      </c>
      <c r="F41" s="77" t="s">
        <v>31</v>
      </c>
      <c r="G41" s="154">
        <f>'Прил.№3'!H25+'Прил.№3'!H30+'Прил.№3'!H158</f>
        <v>963</v>
      </c>
    </row>
    <row r="42" spans="1:7" s="7" customFormat="1" ht="12">
      <c r="A42" s="21" t="s">
        <v>32</v>
      </c>
      <c r="B42" s="17"/>
      <c r="C42" s="19" t="s">
        <v>23</v>
      </c>
      <c r="D42" s="20" t="s">
        <v>13</v>
      </c>
      <c r="E42" s="20"/>
      <c r="F42" s="77"/>
      <c r="G42" s="154"/>
    </row>
    <row r="43" spans="1:7" s="7" customFormat="1" ht="12">
      <c r="A43" s="21" t="s">
        <v>273</v>
      </c>
      <c r="B43" s="17"/>
      <c r="C43" s="19" t="s">
        <v>23</v>
      </c>
      <c r="D43" s="20" t="s">
        <v>33</v>
      </c>
      <c r="E43" s="20" t="s">
        <v>25</v>
      </c>
      <c r="F43" s="77"/>
      <c r="G43" s="154"/>
    </row>
    <row r="44" spans="1:7" s="7" customFormat="1" ht="12.75" thickBot="1">
      <c r="A44" s="21" t="s">
        <v>132</v>
      </c>
      <c r="B44" s="17"/>
      <c r="C44" s="19" t="s">
        <v>23</v>
      </c>
      <c r="D44" s="20" t="s">
        <v>33</v>
      </c>
      <c r="E44" s="20" t="s">
        <v>25</v>
      </c>
      <c r="F44" s="77" t="s">
        <v>34</v>
      </c>
      <c r="G44" s="154">
        <f>'Прил.№3'!H55</f>
        <v>318</v>
      </c>
    </row>
    <row r="45" spans="1:7" s="7" customFormat="1" ht="12.75" thickBot="1">
      <c r="A45" s="184" t="s">
        <v>39</v>
      </c>
      <c r="B45" s="185"/>
      <c r="C45" s="186" t="s">
        <v>40</v>
      </c>
      <c r="D45" s="20" t="s">
        <v>33</v>
      </c>
      <c r="E45" s="187"/>
      <c r="F45" s="188"/>
      <c r="G45" s="191">
        <f>G46</f>
        <v>522.6</v>
      </c>
    </row>
    <row r="46" spans="1:7" s="7" customFormat="1" ht="12.75" thickBot="1">
      <c r="A46" s="29" t="s">
        <v>41</v>
      </c>
      <c r="B46" s="74"/>
      <c r="C46" s="44" t="s">
        <v>40</v>
      </c>
      <c r="D46" s="187"/>
      <c r="E46" s="40"/>
      <c r="F46" s="150"/>
      <c r="G46" s="156">
        <f>G47+G52+G55</f>
        <v>522.6</v>
      </c>
    </row>
    <row r="47" spans="1:7" s="7" customFormat="1" ht="12">
      <c r="A47" s="21" t="s">
        <v>203</v>
      </c>
      <c r="B47" s="17"/>
      <c r="C47" s="19" t="s">
        <v>40</v>
      </c>
      <c r="D47" s="40" t="s">
        <v>5</v>
      </c>
      <c r="E47" s="20" t="s">
        <v>42</v>
      </c>
      <c r="F47" s="77"/>
      <c r="G47" s="154">
        <f>G48+G49+G50</f>
        <v>163.29999999999998</v>
      </c>
    </row>
    <row r="48" spans="1:7" s="7" customFormat="1" ht="12">
      <c r="A48" s="21" t="s">
        <v>135</v>
      </c>
      <c r="B48" s="17"/>
      <c r="C48" s="19" t="s">
        <v>40</v>
      </c>
      <c r="D48" s="20" t="s">
        <v>5</v>
      </c>
      <c r="E48" s="20" t="s">
        <v>42</v>
      </c>
      <c r="F48" s="77" t="s">
        <v>43</v>
      </c>
      <c r="G48" s="154">
        <f>'Прил.№3'!H34</f>
        <v>-104.9</v>
      </c>
    </row>
    <row r="49" spans="1:7" s="7" customFormat="1" ht="12">
      <c r="A49" s="21" t="s">
        <v>44</v>
      </c>
      <c r="B49" s="17"/>
      <c r="C49" s="19" t="s">
        <v>40</v>
      </c>
      <c r="D49" s="20" t="s">
        <v>5</v>
      </c>
      <c r="E49" s="20" t="s">
        <v>42</v>
      </c>
      <c r="F49" s="77" t="s">
        <v>45</v>
      </c>
      <c r="G49" s="154">
        <f>'Прил.№3'!H35</f>
        <v>153.1</v>
      </c>
    </row>
    <row r="50" spans="1:7" s="7" customFormat="1" ht="12">
      <c r="A50" s="21" t="s">
        <v>46</v>
      </c>
      <c r="B50" s="17"/>
      <c r="C50" s="19" t="s">
        <v>40</v>
      </c>
      <c r="D50" s="20" t="s">
        <v>5</v>
      </c>
      <c r="E50" s="20" t="s">
        <v>42</v>
      </c>
      <c r="F50" s="77" t="s">
        <v>47</v>
      </c>
      <c r="G50" s="154">
        <f>'Прил.№3'!H36</f>
        <v>115.1</v>
      </c>
    </row>
    <row r="51" spans="1:7" s="7" customFormat="1" ht="12">
      <c r="A51" s="21" t="s">
        <v>204</v>
      </c>
      <c r="B51" s="17"/>
      <c r="C51" s="19"/>
      <c r="D51" s="20" t="s">
        <v>5</v>
      </c>
      <c r="E51" s="20"/>
      <c r="F51" s="77"/>
      <c r="G51" s="154"/>
    </row>
    <row r="52" spans="1:7" s="7" customFormat="1" ht="12">
      <c r="A52" s="21" t="s">
        <v>205</v>
      </c>
      <c r="B52" s="17"/>
      <c r="C52" s="19" t="s">
        <v>40</v>
      </c>
      <c r="D52" s="20"/>
      <c r="E52" s="20" t="s">
        <v>48</v>
      </c>
      <c r="F52" s="77"/>
      <c r="G52" s="154">
        <f>G54</f>
        <v>356.8</v>
      </c>
    </row>
    <row r="53" spans="1:7" s="7" customFormat="1" ht="12">
      <c r="A53" s="21" t="s">
        <v>206</v>
      </c>
      <c r="B53" s="17"/>
      <c r="C53" s="19"/>
      <c r="D53" s="20" t="s">
        <v>5</v>
      </c>
      <c r="E53" s="20"/>
      <c r="F53" s="77"/>
      <c r="G53" s="154"/>
    </row>
    <row r="54" spans="1:7" s="7" customFormat="1" ht="12">
      <c r="A54" s="21" t="s">
        <v>207</v>
      </c>
      <c r="B54" s="17"/>
      <c r="C54" s="19" t="s">
        <v>40</v>
      </c>
      <c r="D54" s="20"/>
      <c r="E54" s="20" t="s">
        <v>48</v>
      </c>
      <c r="F54" s="77" t="s">
        <v>49</v>
      </c>
      <c r="G54" s="154">
        <f>'Прил.№3'!H40</f>
        <v>356.8</v>
      </c>
    </row>
    <row r="55" spans="1:7" s="7" customFormat="1" ht="12">
      <c r="A55" s="21" t="s">
        <v>208</v>
      </c>
      <c r="B55" s="17"/>
      <c r="C55" s="19" t="s">
        <v>40</v>
      </c>
      <c r="D55" s="20" t="s">
        <v>5</v>
      </c>
      <c r="E55" s="20" t="s">
        <v>50</v>
      </c>
      <c r="F55" s="77"/>
      <c r="G55" s="154">
        <f>G57</f>
        <v>2.5</v>
      </c>
    </row>
    <row r="56" spans="1:7" s="7" customFormat="1" ht="12">
      <c r="A56" s="21" t="s">
        <v>209</v>
      </c>
      <c r="B56" s="17"/>
      <c r="C56" s="19"/>
      <c r="D56" s="20" t="s">
        <v>5</v>
      </c>
      <c r="E56" s="20"/>
      <c r="F56" s="77"/>
      <c r="G56" s="154"/>
    </row>
    <row r="57" spans="1:7" s="7" customFormat="1" ht="12.75" thickBot="1">
      <c r="A57" s="24" t="s">
        <v>143</v>
      </c>
      <c r="B57" s="78"/>
      <c r="C57" s="79" t="s">
        <v>40</v>
      </c>
      <c r="D57" s="20"/>
      <c r="E57" s="41" t="s">
        <v>50</v>
      </c>
      <c r="F57" s="152" t="s">
        <v>51</v>
      </c>
      <c r="G57" s="158">
        <f>'Прил.№3'!H44</f>
        <v>2.5</v>
      </c>
    </row>
    <row r="58" spans="1:7" s="7" customFormat="1" ht="12.75" thickBot="1">
      <c r="A58" s="184" t="s">
        <v>65</v>
      </c>
      <c r="B58" s="185"/>
      <c r="C58" s="198" t="s">
        <v>66</v>
      </c>
      <c r="D58" s="41" t="s">
        <v>5</v>
      </c>
      <c r="E58" s="199"/>
      <c r="F58" s="200"/>
      <c r="G58" s="201">
        <f>G59+G71</f>
        <v>-1147.4</v>
      </c>
    </row>
    <row r="59" spans="1:7" s="7" customFormat="1" ht="12.75" thickBot="1">
      <c r="A59" s="29" t="s">
        <v>67</v>
      </c>
      <c r="B59" s="74"/>
      <c r="C59" s="44" t="s">
        <v>66</v>
      </c>
      <c r="D59" s="199"/>
      <c r="E59" s="40"/>
      <c r="F59" s="150"/>
      <c r="G59" s="156">
        <f>G60</f>
        <v>-1150</v>
      </c>
    </row>
    <row r="60" spans="1:7" s="7" customFormat="1" ht="12">
      <c r="A60" s="21" t="s">
        <v>68</v>
      </c>
      <c r="B60" s="17"/>
      <c r="C60" s="19" t="s">
        <v>66</v>
      </c>
      <c r="D60" s="40" t="s">
        <v>5</v>
      </c>
      <c r="E60" s="20" t="s">
        <v>69</v>
      </c>
      <c r="F60" s="77"/>
      <c r="G60" s="154">
        <f>G61+G62+G63+G70+G64</f>
        <v>-1150</v>
      </c>
    </row>
    <row r="61" spans="1:7" s="7" customFormat="1" ht="12">
      <c r="A61" s="21" t="s">
        <v>179</v>
      </c>
      <c r="B61" s="17"/>
      <c r="C61" s="19" t="s">
        <v>66</v>
      </c>
      <c r="D61" s="20" t="s">
        <v>5</v>
      </c>
      <c r="E61" s="20" t="s">
        <v>69</v>
      </c>
      <c r="F61" s="77" t="s">
        <v>70</v>
      </c>
      <c r="G61" s="154">
        <f>'Прил.№3'!H97</f>
        <v>-900</v>
      </c>
    </row>
    <row r="62" spans="1:7" s="7" customFormat="1" ht="12">
      <c r="A62" s="21" t="s">
        <v>71</v>
      </c>
      <c r="B62" s="17"/>
      <c r="C62" s="19" t="s">
        <v>66</v>
      </c>
      <c r="D62" s="20" t="s">
        <v>5</v>
      </c>
      <c r="E62" s="20" t="s">
        <v>69</v>
      </c>
      <c r="F62" s="77" t="s">
        <v>72</v>
      </c>
      <c r="G62" s="154">
        <f>'Прил.№3'!H98</f>
        <v>0</v>
      </c>
    </row>
    <row r="63" spans="1:7" s="7" customFormat="1" ht="12">
      <c r="A63" s="21" t="s">
        <v>163</v>
      </c>
      <c r="B63" s="17"/>
      <c r="C63" s="19" t="s">
        <v>66</v>
      </c>
      <c r="D63" s="20" t="s">
        <v>5</v>
      </c>
      <c r="E63" s="20" t="s">
        <v>69</v>
      </c>
      <c r="F63" s="77" t="s">
        <v>73</v>
      </c>
      <c r="G63" s="154">
        <f>'Прил.№3'!H99</f>
        <v>-250</v>
      </c>
    </row>
    <row r="64" spans="1:7" s="7" customFormat="1" ht="12">
      <c r="A64" s="21" t="s">
        <v>264</v>
      </c>
      <c r="B64" s="17"/>
      <c r="C64" s="19" t="s">
        <v>66</v>
      </c>
      <c r="D64" s="20" t="s">
        <v>5</v>
      </c>
      <c r="E64" s="20" t="s">
        <v>69</v>
      </c>
      <c r="F64" s="77" t="s">
        <v>17</v>
      </c>
      <c r="G64" s="154">
        <f>G67</f>
        <v>0</v>
      </c>
    </row>
    <row r="65" spans="1:7" s="7" customFormat="1" ht="12">
      <c r="A65" s="21" t="s">
        <v>270</v>
      </c>
      <c r="B65" s="17"/>
      <c r="C65" s="19"/>
      <c r="D65" s="20" t="s">
        <v>5</v>
      </c>
      <c r="E65" s="20"/>
      <c r="F65" s="77"/>
      <c r="G65" s="154"/>
    </row>
    <row r="66" spans="1:7" s="7" customFormat="1" ht="12">
      <c r="A66" s="21" t="s">
        <v>271</v>
      </c>
      <c r="B66" s="17"/>
      <c r="C66" s="19"/>
      <c r="D66" s="20"/>
      <c r="E66" s="20"/>
      <c r="F66" s="77"/>
      <c r="G66" s="154"/>
    </row>
    <row r="67" spans="1:7" s="7" customFormat="1" ht="12">
      <c r="A67" s="21" t="s">
        <v>272</v>
      </c>
      <c r="B67" s="17"/>
      <c r="C67" s="19" t="s">
        <v>66</v>
      </c>
      <c r="D67" s="20"/>
      <c r="E67" s="20" t="s">
        <v>69</v>
      </c>
      <c r="F67" s="77" t="s">
        <v>17</v>
      </c>
      <c r="G67" s="154">
        <f>'Прил.№3'!H103</f>
        <v>0</v>
      </c>
    </row>
    <row r="68" spans="1:7" s="7" customFormat="1" ht="12">
      <c r="A68" s="21" t="s">
        <v>210</v>
      </c>
      <c r="B68" s="17"/>
      <c r="C68" s="19"/>
      <c r="D68" s="20" t="s">
        <v>5</v>
      </c>
      <c r="E68" s="20"/>
      <c r="F68" s="77"/>
      <c r="G68" s="154"/>
    </row>
    <row r="69" spans="1:7" s="7" customFormat="1" ht="12">
      <c r="A69" s="21" t="s">
        <v>211</v>
      </c>
      <c r="B69" s="17"/>
      <c r="C69" s="19"/>
      <c r="D69" s="20"/>
      <c r="E69" s="20"/>
      <c r="F69" s="77"/>
      <c r="G69" s="154"/>
    </row>
    <row r="70" spans="1:7" s="7" customFormat="1" ht="12.75" thickBot="1">
      <c r="A70" s="36" t="s">
        <v>212</v>
      </c>
      <c r="B70" s="23"/>
      <c r="C70" s="47" t="s">
        <v>66</v>
      </c>
      <c r="D70" s="20"/>
      <c r="E70" s="34" t="s">
        <v>69</v>
      </c>
      <c r="F70" s="151" t="s">
        <v>112</v>
      </c>
      <c r="G70" s="157"/>
    </row>
    <row r="71" spans="1:7" s="7" customFormat="1" ht="12.75" thickBot="1">
      <c r="A71" s="184" t="s">
        <v>82</v>
      </c>
      <c r="B71" s="185"/>
      <c r="C71" s="186" t="s">
        <v>66</v>
      </c>
      <c r="D71" s="34" t="s">
        <v>5</v>
      </c>
      <c r="E71" s="187"/>
      <c r="F71" s="188"/>
      <c r="G71" s="191">
        <f>G72</f>
        <v>2.6</v>
      </c>
    </row>
    <row r="72" spans="1:7" s="7" customFormat="1" ht="12.75" thickBot="1">
      <c r="A72" s="29" t="s">
        <v>173</v>
      </c>
      <c r="B72" s="74"/>
      <c r="C72" s="75" t="s">
        <v>66</v>
      </c>
      <c r="D72" s="187" t="s">
        <v>83</v>
      </c>
      <c r="E72" s="30" t="s">
        <v>84</v>
      </c>
      <c r="F72" s="76"/>
      <c r="G72" s="153">
        <f>G73+G75</f>
        <v>2.6</v>
      </c>
    </row>
    <row r="73" spans="1:7" s="7" customFormat="1" ht="12">
      <c r="A73" s="21" t="s">
        <v>9</v>
      </c>
      <c r="B73" s="17"/>
      <c r="C73" s="19" t="s">
        <v>66</v>
      </c>
      <c r="D73" s="30" t="s">
        <v>83</v>
      </c>
      <c r="E73" s="20" t="s">
        <v>84</v>
      </c>
      <c r="F73" s="77" t="s">
        <v>10</v>
      </c>
      <c r="G73" s="154">
        <f>'Прил.№3'!H134</f>
        <v>2.6</v>
      </c>
    </row>
    <row r="74" spans="1:7" s="7" customFormat="1" ht="12">
      <c r="A74" s="21" t="s">
        <v>213</v>
      </c>
      <c r="B74" s="17"/>
      <c r="C74" s="19"/>
      <c r="D74" s="20" t="s">
        <v>83</v>
      </c>
      <c r="E74" s="20"/>
      <c r="F74" s="77"/>
      <c r="G74" s="154"/>
    </row>
    <row r="75" spans="1:7" s="7" customFormat="1" ht="12.75" thickBot="1">
      <c r="A75" s="24" t="s">
        <v>214</v>
      </c>
      <c r="B75" s="78"/>
      <c r="C75" s="79" t="s">
        <v>66</v>
      </c>
      <c r="D75" s="20"/>
      <c r="E75" s="41" t="s">
        <v>84</v>
      </c>
      <c r="F75" s="152" t="s">
        <v>85</v>
      </c>
      <c r="G75" s="158">
        <f>'Прил.№3'!H136</f>
        <v>0</v>
      </c>
    </row>
    <row r="76" spans="1:7" s="7" customFormat="1" ht="12.75" thickBot="1">
      <c r="A76" s="184" t="s">
        <v>15</v>
      </c>
      <c r="B76" s="185"/>
      <c r="C76" s="198" t="s">
        <v>16</v>
      </c>
      <c r="D76" s="41" t="s">
        <v>83</v>
      </c>
      <c r="E76" s="199"/>
      <c r="F76" s="200"/>
      <c r="G76" s="201">
        <f>G77+G85+G88+G82</f>
        <v>22285.100000000002</v>
      </c>
    </row>
    <row r="77" spans="1:7" s="7" customFormat="1" ht="12.75" thickBot="1">
      <c r="A77" s="46" t="s">
        <v>144</v>
      </c>
      <c r="B77" s="149"/>
      <c r="C77" s="44" t="s">
        <v>16</v>
      </c>
      <c r="D77" s="199"/>
      <c r="E77" s="40"/>
      <c r="F77" s="150"/>
      <c r="G77" s="156">
        <f>G78</f>
        <v>1868.1000000000001</v>
      </c>
    </row>
    <row r="78" spans="1:7" s="7" customFormat="1" ht="12">
      <c r="A78" s="21" t="s">
        <v>145</v>
      </c>
      <c r="B78" s="17"/>
      <c r="C78" s="19" t="s">
        <v>16</v>
      </c>
      <c r="D78" s="40" t="s">
        <v>5</v>
      </c>
      <c r="E78" s="20" t="s">
        <v>54</v>
      </c>
      <c r="F78" s="77"/>
      <c r="G78" s="154">
        <f>G80+G81</f>
        <v>1868.1000000000001</v>
      </c>
    </row>
    <row r="79" spans="1:7" s="7" customFormat="1" ht="12">
      <c r="A79" s="21" t="s">
        <v>215</v>
      </c>
      <c r="B79" s="17"/>
      <c r="C79" s="19"/>
      <c r="D79" s="20" t="s">
        <v>5</v>
      </c>
      <c r="E79" s="20"/>
      <c r="F79" s="77"/>
      <c r="G79" s="154"/>
    </row>
    <row r="80" spans="1:7" s="7" customFormat="1" ht="12">
      <c r="A80" s="21" t="s">
        <v>216</v>
      </c>
      <c r="B80" s="17"/>
      <c r="C80" s="19" t="s">
        <v>16</v>
      </c>
      <c r="D80" s="20"/>
      <c r="E80" s="20" t="s">
        <v>54</v>
      </c>
      <c r="F80" s="77" t="s">
        <v>55</v>
      </c>
      <c r="G80" s="154">
        <f>'Прил.№3'!H62</f>
        <v>436.7</v>
      </c>
    </row>
    <row r="81" spans="1:7" s="7" customFormat="1" ht="12">
      <c r="A81" s="21" t="s">
        <v>217</v>
      </c>
      <c r="B81" s="17"/>
      <c r="C81" s="19" t="s">
        <v>16</v>
      </c>
      <c r="D81" s="20" t="s">
        <v>5</v>
      </c>
      <c r="E81" s="20" t="s">
        <v>54</v>
      </c>
      <c r="F81" s="77" t="s">
        <v>56</v>
      </c>
      <c r="G81" s="154">
        <f>'Прил.№3'!H64+'Прил.№3'!H163</f>
        <v>1431.4</v>
      </c>
    </row>
    <row r="82" spans="1:7" s="7" customFormat="1" ht="12.75">
      <c r="A82" s="31" t="s">
        <v>57</v>
      </c>
      <c r="B82" s="17"/>
      <c r="C82" s="182" t="s">
        <v>16</v>
      </c>
      <c r="D82" s="20" t="s">
        <v>5</v>
      </c>
      <c r="E82" s="27"/>
      <c r="F82" s="183"/>
      <c r="G82" s="253">
        <f>G83</f>
        <v>-7</v>
      </c>
    </row>
    <row r="83" spans="1:7" s="7" customFormat="1" ht="12.75">
      <c r="A83" s="21" t="s">
        <v>145</v>
      </c>
      <c r="B83" s="17"/>
      <c r="C83" s="19" t="s">
        <v>16</v>
      </c>
      <c r="D83" s="27" t="s">
        <v>13</v>
      </c>
      <c r="E83" s="20" t="s">
        <v>54</v>
      </c>
      <c r="F83" s="77"/>
      <c r="G83" s="254">
        <f>G84</f>
        <v>-7</v>
      </c>
    </row>
    <row r="84" spans="1:7" s="7" customFormat="1" ht="12.75">
      <c r="A84" s="21" t="s">
        <v>280</v>
      </c>
      <c r="B84" s="17"/>
      <c r="C84" s="19" t="s">
        <v>16</v>
      </c>
      <c r="D84" s="20" t="s">
        <v>13</v>
      </c>
      <c r="E84" s="20" t="s">
        <v>54</v>
      </c>
      <c r="F84" s="77" t="s">
        <v>281</v>
      </c>
      <c r="G84" s="253">
        <f>'Прил.№3'!H67</f>
        <v>-7</v>
      </c>
    </row>
    <row r="85" spans="1:7" s="7" customFormat="1" ht="12">
      <c r="A85" s="21" t="s">
        <v>86</v>
      </c>
      <c r="B85" s="17"/>
      <c r="C85" s="19" t="s">
        <v>16</v>
      </c>
      <c r="D85" s="20" t="s">
        <v>13</v>
      </c>
      <c r="E85" s="20"/>
      <c r="F85" s="77"/>
      <c r="G85" s="154">
        <f>G86</f>
        <v>86.6</v>
      </c>
    </row>
    <row r="86" spans="1:7" s="7" customFormat="1" ht="12">
      <c r="A86" s="21" t="s">
        <v>176</v>
      </c>
      <c r="B86" s="17"/>
      <c r="C86" s="19" t="s">
        <v>16</v>
      </c>
      <c r="D86" s="20" t="s">
        <v>83</v>
      </c>
      <c r="E86" s="20" t="s">
        <v>87</v>
      </c>
      <c r="F86" s="77"/>
      <c r="G86" s="154">
        <f>G87</f>
        <v>86.6</v>
      </c>
    </row>
    <row r="87" spans="1:7" s="7" customFormat="1" ht="12">
      <c r="A87" s="21" t="s">
        <v>217</v>
      </c>
      <c r="B87" s="17"/>
      <c r="C87" s="19" t="s">
        <v>16</v>
      </c>
      <c r="D87" s="20" t="s">
        <v>83</v>
      </c>
      <c r="E87" s="20" t="s">
        <v>87</v>
      </c>
      <c r="F87" s="77" t="s">
        <v>56</v>
      </c>
      <c r="G87" s="154">
        <f>'Прил.№3'!H141</f>
        <v>86.6</v>
      </c>
    </row>
    <row r="88" spans="1:7" s="7" customFormat="1" ht="12">
      <c r="A88" s="21" t="s">
        <v>150</v>
      </c>
      <c r="B88" s="17"/>
      <c r="C88" s="19" t="s">
        <v>16</v>
      </c>
      <c r="D88" s="20" t="s">
        <v>83</v>
      </c>
      <c r="E88" s="20"/>
      <c r="F88" s="77"/>
      <c r="G88" s="154">
        <f>G91+G94+G98+G105+G111+G115+G116+G118</f>
        <v>20337.4</v>
      </c>
    </row>
    <row r="89" spans="1:7" s="7" customFormat="1" ht="12">
      <c r="A89" s="21" t="s">
        <v>267</v>
      </c>
      <c r="B89" s="17"/>
      <c r="C89" s="19"/>
      <c r="D89" s="20" t="s">
        <v>6</v>
      </c>
      <c r="E89" s="20"/>
      <c r="F89" s="77"/>
      <c r="G89" s="154"/>
    </row>
    <row r="90" spans="1:7" s="7" customFormat="1" ht="12">
      <c r="A90" s="21" t="s">
        <v>268</v>
      </c>
      <c r="B90" s="17"/>
      <c r="C90" s="19" t="s">
        <v>16</v>
      </c>
      <c r="D90" s="20"/>
      <c r="E90" s="20" t="s">
        <v>257</v>
      </c>
      <c r="F90" s="77"/>
      <c r="G90" s="154">
        <f>G91</f>
        <v>274.4</v>
      </c>
    </row>
    <row r="91" spans="1:7" s="7" customFormat="1" ht="12">
      <c r="A91" s="21" t="s">
        <v>89</v>
      </c>
      <c r="B91" s="17"/>
      <c r="C91" s="19" t="s">
        <v>16</v>
      </c>
      <c r="D91" s="20" t="s">
        <v>6</v>
      </c>
      <c r="E91" s="20" t="s">
        <v>257</v>
      </c>
      <c r="F91" s="77" t="s">
        <v>90</v>
      </c>
      <c r="G91" s="154">
        <f>'Прил.№3'!H71+'Прил.№3'!H174+'Прил.№3'!H197+'Прил.№3'!H216+'Прил.№3'!H236+'Прил.№3'!H252+'Прил.№3'!H268+'Прил.№3'!H292+'Прил.№3'!H306</f>
        <v>274.4</v>
      </c>
    </row>
    <row r="92" spans="1:7" s="7" customFormat="1" ht="12">
      <c r="A92" s="21" t="s">
        <v>267</v>
      </c>
      <c r="B92" s="17"/>
      <c r="C92" s="19"/>
      <c r="D92" s="20" t="s">
        <v>6</v>
      </c>
      <c r="E92" s="20"/>
      <c r="F92" s="77"/>
      <c r="G92" s="154"/>
    </row>
    <row r="93" spans="1:7" s="7" customFormat="1" ht="12">
      <c r="A93" s="21" t="s">
        <v>269</v>
      </c>
      <c r="B93" s="17"/>
      <c r="C93" s="19" t="s">
        <v>16</v>
      </c>
      <c r="D93" s="20"/>
      <c r="E93" s="20" t="s">
        <v>259</v>
      </c>
      <c r="F93" s="77"/>
      <c r="G93" s="154">
        <f>G94</f>
        <v>4.1</v>
      </c>
    </row>
    <row r="94" spans="1:7" s="7" customFormat="1" ht="12">
      <c r="A94" s="21" t="s">
        <v>89</v>
      </c>
      <c r="B94" s="17"/>
      <c r="C94" s="19" t="s">
        <v>16</v>
      </c>
      <c r="D94" s="20" t="s">
        <v>6</v>
      </c>
      <c r="E94" s="20" t="s">
        <v>259</v>
      </c>
      <c r="F94" s="77" t="s">
        <v>90</v>
      </c>
      <c r="G94" s="154">
        <f>'Прил.№3'!H295+'Прил.№3'!H271+'Прил.№3'!H255+'Прил.№3'!H178+'Прил.№3'!H75</f>
        <v>4.1</v>
      </c>
    </row>
    <row r="95" spans="1:7" s="7" customFormat="1" ht="12">
      <c r="A95" s="21" t="s">
        <v>295</v>
      </c>
      <c r="B95" s="17"/>
      <c r="C95" s="19"/>
      <c r="D95" s="20" t="s">
        <v>6</v>
      </c>
      <c r="E95" s="20"/>
      <c r="F95" s="77"/>
      <c r="G95" s="154"/>
    </row>
    <row r="96" spans="1:7" s="7" customFormat="1" ht="12">
      <c r="A96" s="21" t="s">
        <v>296</v>
      </c>
      <c r="B96" s="17"/>
      <c r="C96" s="19"/>
      <c r="D96" s="20"/>
      <c r="E96" s="20"/>
      <c r="F96" s="77"/>
      <c r="G96" s="154"/>
    </row>
    <row r="97" spans="1:7" s="7" customFormat="1" ht="12">
      <c r="A97" s="21" t="s">
        <v>297</v>
      </c>
      <c r="B97" s="17"/>
      <c r="C97" s="19" t="s">
        <v>16</v>
      </c>
      <c r="D97" s="20"/>
      <c r="E97" s="20" t="s">
        <v>294</v>
      </c>
      <c r="F97" s="77"/>
      <c r="G97" s="154"/>
    </row>
    <row r="98" spans="1:7" s="7" customFormat="1" ht="12">
      <c r="A98" s="21" t="s">
        <v>89</v>
      </c>
      <c r="B98" s="17"/>
      <c r="C98" s="19" t="s">
        <v>16</v>
      </c>
      <c r="D98" s="20" t="s">
        <v>6</v>
      </c>
      <c r="E98" s="20" t="s">
        <v>294</v>
      </c>
      <c r="F98" s="77" t="s">
        <v>90</v>
      </c>
      <c r="G98" s="154">
        <f>'Прил.№3'!H81</f>
        <v>135.4</v>
      </c>
    </row>
    <row r="99" spans="1:7" s="7" customFormat="1" ht="12">
      <c r="A99" s="21" t="s">
        <v>218</v>
      </c>
      <c r="B99" s="17"/>
      <c r="C99" s="19"/>
      <c r="D99" s="20" t="s">
        <v>6</v>
      </c>
      <c r="E99" s="20"/>
      <c r="F99" s="77"/>
      <c r="G99" s="154"/>
    </row>
    <row r="100" spans="1:7" s="7" customFormat="1" ht="12">
      <c r="A100" s="21" t="s">
        <v>219</v>
      </c>
      <c r="B100" s="17"/>
      <c r="C100" s="19"/>
      <c r="D100" s="20"/>
      <c r="E100" s="20"/>
      <c r="F100" s="77"/>
      <c r="G100" s="154"/>
    </row>
    <row r="101" spans="1:7" s="7" customFormat="1" ht="12">
      <c r="A101" s="21" t="s">
        <v>220</v>
      </c>
      <c r="B101" s="17"/>
      <c r="C101" s="19"/>
      <c r="D101" s="20"/>
      <c r="E101" s="20"/>
      <c r="F101" s="77"/>
      <c r="G101" s="154"/>
    </row>
    <row r="102" spans="1:7" s="7" customFormat="1" ht="12">
      <c r="A102" s="21" t="s">
        <v>221</v>
      </c>
      <c r="B102" s="17"/>
      <c r="C102" s="19" t="s">
        <v>16</v>
      </c>
      <c r="D102" s="20"/>
      <c r="E102" s="20" t="s">
        <v>74</v>
      </c>
      <c r="F102" s="77"/>
      <c r="G102" s="154">
        <f>G103+G105</f>
        <v>800</v>
      </c>
    </row>
    <row r="103" spans="1:7" s="7" customFormat="1" ht="12">
      <c r="A103" s="21" t="s">
        <v>161</v>
      </c>
      <c r="B103" s="17"/>
      <c r="C103" s="19" t="s">
        <v>16</v>
      </c>
      <c r="D103" s="20" t="s">
        <v>6</v>
      </c>
      <c r="E103" s="20" t="s">
        <v>74</v>
      </c>
      <c r="F103" s="77" t="s">
        <v>18</v>
      </c>
      <c r="G103" s="154">
        <f>'Прил.№3'!H110</f>
        <v>0</v>
      </c>
    </row>
    <row r="104" spans="1:7" s="7" customFormat="1" ht="12">
      <c r="A104" s="21" t="s">
        <v>222</v>
      </c>
      <c r="B104" s="17"/>
      <c r="C104" s="19"/>
      <c r="D104" s="20" t="s">
        <v>6</v>
      </c>
      <c r="E104" s="20"/>
      <c r="F104" s="77"/>
      <c r="G104" s="154"/>
    </row>
    <row r="105" spans="1:7" s="7" customFormat="1" ht="12">
      <c r="A105" s="21" t="s">
        <v>223</v>
      </c>
      <c r="B105" s="17"/>
      <c r="C105" s="19" t="s">
        <v>16</v>
      </c>
      <c r="D105" s="20"/>
      <c r="E105" s="20" t="s">
        <v>74</v>
      </c>
      <c r="F105" s="77" t="s">
        <v>75</v>
      </c>
      <c r="G105" s="154">
        <f>'Прил.№3'!H112</f>
        <v>800</v>
      </c>
    </row>
    <row r="106" spans="1:7" s="7" customFormat="1" ht="12">
      <c r="A106" s="21" t="s">
        <v>224</v>
      </c>
      <c r="B106" s="17"/>
      <c r="C106" s="19"/>
      <c r="D106" s="20" t="s">
        <v>6</v>
      </c>
      <c r="E106" s="20"/>
      <c r="F106" s="77"/>
      <c r="G106" s="154"/>
    </row>
    <row r="107" spans="1:7" s="7" customFormat="1" ht="12">
      <c r="A107" s="21" t="s">
        <v>225</v>
      </c>
      <c r="B107" s="17"/>
      <c r="C107" s="19"/>
      <c r="D107" s="20"/>
      <c r="E107" s="20"/>
      <c r="F107" s="77"/>
      <c r="G107" s="154"/>
    </row>
    <row r="108" spans="1:7" s="7" customFormat="1" ht="12">
      <c r="A108" s="21" t="s">
        <v>226</v>
      </c>
      <c r="B108" s="17"/>
      <c r="C108" s="19" t="s">
        <v>16</v>
      </c>
      <c r="D108" s="20"/>
      <c r="E108" s="20" t="s">
        <v>58</v>
      </c>
      <c r="F108" s="77"/>
      <c r="G108" s="154">
        <f>G109+G111+G113+G115+G116</f>
        <v>18885</v>
      </c>
    </row>
    <row r="109" spans="1:7" s="7" customFormat="1" ht="12">
      <c r="A109" s="21" t="s">
        <v>227</v>
      </c>
      <c r="B109" s="17"/>
      <c r="C109" s="19" t="s">
        <v>16</v>
      </c>
      <c r="D109" s="20" t="s">
        <v>6</v>
      </c>
      <c r="E109" s="20" t="s">
        <v>58</v>
      </c>
      <c r="F109" s="77" t="s">
        <v>59</v>
      </c>
      <c r="G109" s="154">
        <f>'Прил.№3'!H84</f>
        <v>0</v>
      </c>
    </row>
    <row r="110" spans="1:7" s="7" customFormat="1" ht="12">
      <c r="A110" s="21" t="s">
        <v>228</v>
      </c>
      <c r="B110" s="17"/>
      <c r="C110" s="19"/>
      <c r="D110" s="20" t="s">
        <v>6</v>
      </c>
      <c r="E110" s="20"/>
      <c r="F110" s="77"/>
      <c r="G110" s="154"/>
    </row>
    <row r="111" spans="1:7" s="7" customFormat="1" ht="12">
      <c r="A111" s="21" t="s">
        <v>229</v>
      </c>
      <c r="B111" s="17"/>
      <c r="C111" s="19" t="s">
        <v>16</v>
      </c>
      <c r="D111" s="20"/>
      <c r="E111" s="20" t="s">
        <v>58</v>
      </c>
      <c r="F111" s="77" t="s">
        <v>60</v>
      </c>
      <c r="G111" s="154">
        <f>'Прил.№3'!H86+'Прил.№3'!H183+'Прил.№3'!H202+'Прил.№3'!H221+'Прил.№3'!H239+'Прил.№3'!H260+'Прил.№3'!H276+'Прил.№3'!H297+'Прил.№3'!H311</f>
        <v>18535</v>
      </c>
    </row>
    <row r="112" spans="1:7" s="7" customFormat="1" ht="12">
      <c r="A112" s="21" t="s">
        <v>230</v>
      </c>
      <c r="B112" s="17"/>
      <c r="C112" s="19"/>
      <c r="D112" s="20" t="s">
        <v>6</v>
      </c>
      <c r="E112" s="20"/>
      <c r="F112" s="77"/>
      <c r="G112" s="154"/>
    </row>
    <row r="113" spans="1:7" s="7" customFormat="1" ht="12">
      <c r="A113" s="21" t="s">
        <v>231</v>
      </c>
      <c r="B113" s="17"/>
      <c r="C113" s="19" t="s">
        <v>16</v>
      </c>
      <c r="D113" s="20"/>
      <c r="E113" s="20" t="s">
        <v>58</v>
      </c>
      <c r="F113" s="77" t="s">
        <v>61</v>
      </c>
      <c r="G113" s="154">
        <f>'Прил.№3'!H88</f>
        <v>0</v>
      </c>
    </row>
    <row r="114" spans="1:7" s="7" customFormat="1" ht="12">
      <c r="A114" s="21" t="s">
        <v>222</v>
      </c>
      <c r="B114" s="17"/>
      <c r="C114" s="19"/>
      <c r="D114" s="20" t="s">
        <v>6</v>
      </c>
      <c r="E114" s="20"/>
      <c r="F114" s="77"/>
      <c r="G114" s="154"/>
    </row>
    <row r="115" spans="1:7" s="7" customFormat="1" ht="12">
      <c r="A115" s="21" t="s">
        <v>223</v>
      </c>
      <c r="B115" s="17"/>
      <c r="C115" s="19" t="s">
        <v>16</v>
      </c>
      <c r="D115" s="20"/>
      <c r="E115" s="20" t="s">
        <v>58</v>
      </c>
      <c r="F115" s="77" t="s">
        <v>75</v>
      </c>
      <c r="G115" s="154">
        <f>'Прил.№3'!H117</f>
        <v>100</v>
      </c>
    </row>
    <row r="116" spans="1:7" s="7" customFormat="1" ht="12">
      <c r="A116" s="33" t="s">
        <v>160</v>
      </c>
      <c r="B116" s="17"/>
      <c r="C116" s="19" t="s">
        <v>16</v>
      </c>
      <c r="D116" s="20" t="s">
        <v>6</v>
      </c>
      <c r="E116" s="20" t="s">
        <v>58</v>
      </c>
      <c r="F116" s="77" t="s">
        <v>18</v>
      </c>
      <c r="G116" s="154">
        <f>'Прил.№3'!H118+'Прил.№3'!H89</f>
        <v>250</v>
      </c>
    </row>
    <row r="117" spans="1:7" s="7" customFormat="1" ht="12">
      <c r="A117" s="21" t="s">
        <v>126</v>
      </c>
      <c r="B117" s="17"/>
      <c r="C117" s="19" t="s">
        <v>16</v>
      </c>
      <c r="D117" s="20" t="s">
        <v>6</v>
      </c>
      <c r="E117" s="20" t="s">
        <v>17</v>
      </c>
      <c r="F117" s="77"/>
      <c r="G117" s="154">
        <f>G118</f>
        <v>238.50000000000003</v>
      </c>
    </row>
    <row r="118" spans="1:7" s="7" customFormat="1" ht="12.75" thickBot="1">
      <c r="A118" s="21" t="s">
        <v>161</v>
      </c>
      <c r="B118" s="17"/>
      <c r="C118" s="79" t="s">
        <v>16</v>
      </c>
      <c r="D118" s="20" t="s">
        <v>6</v>
      </c>
      <c r="E118" s="41" t="s">
        <v>17</v>
      </c>
      <c r="F118" s="152" t="s">
        <v>18</v>
      </c>
      <c r="G118" s="158">
        <f>+'Прил.№3'!H185+'Прил.№3'!H204+'Прил.№3'!H223+'Прил.№3'!H241+'Прил.№3'!H262+'Прил.№3'!H278+'Прил.№3'!H299+'Прил.№3'!H91</f>
        <v>238.50000000000003</v>
      </c>
    </row>
    <row r="119" spans="1:7" s="7" customFormat="1" ht="12.75" thickBot="1">
      <c r="A119" s="202" t="s">
        <v>121</v>
      </c>
      <c r="B119" s="203"/>
      <c r="C119" s="196" t="s">
        <v>122</v>
      </c>
      <c r="D119" s="41" t="s">
        <v>6</v>
      </c>
      <c r="E119" s="204"/>
      <c r="F119" s="205"/>
      <c r="G119" s="197">
        <f>G120</f>
        <v>0</v>
      </c>
    </row>
    <row r="120" spans="1:7" s="7" customFormat="1" ht="12.75" thickBot="1">
      <c r="A120" s="147" t="s">
        <v>121</v>
      </c>
      <c r="B120" s="80"/>
      <c r="C120" s="44" t="s">
        <v>122</v>
      </c>
      <c r="D120" s="204"/>
      <c r="E120" s="40"/>
      <c r="F120" s="150"/>
      <c r="G120" s="156">
        <f>G121</f>
        <v>0</v>
      </c>
    </row>
    <row r="121" spans="1:7" s="7" customFormat="1" ht="12">
      <c r="A121" s="33" t="s">
        <v>121</v>
      </c>
      <c r="B121" s="80"/>
      <c r="C121" s="19" t="s">
        <v>122</v>
      </c>
      <c r="D121" s="40" t="s">
        <v>5</v>
      </c>
      <c r="E121" s="20" t="s">
        <v>123</v>
      </c>
      <c r="F121" s="77"/>
      <c r="G121" s="154">
        <f>G122</f>
        <v>0</v>
      </c>
    </row>
    <row r="122" spans="1:7" s="7" customFormat="1" ht="12.75" thickBot="1">
      <c r="A122" s="148" t="s">
        <v>121</v>
      </c>
      <c r="B122" s="146"/>
      <c r="C122" s="79" t="s">
        <v>122</v>
      </c>
      <c r="D122" s="20" t="s">
        <v>5</v>
      </c>
      <c r="E122" s="41" t="s">
        <v>123</v>
      </c>
      <c r="F122" s="152" t="s">
        <v>124</v>
      </c>
      <c r="G122" s="158">
        <f>'Прил.№3'!H11+'Прил.№3'!H316</f>
        <v>0</v>
      </c>
    </row>
    <row r="123" spans="1:7" s="7" customFormat="1" ht="12.75" thickBot="1">
      <c r="A123" s="206" t="s">
        <v>232</v>
      </c>
      <c r="B123" s="207"/>
      <c r="C123" s="192"/>
      <c r="D123" s="41" t="s">
        <v>5</v>
      </c>
      <c r="E123" s="193"/>
      <c r="F123" s="194"/>
      <c r="G123" s="195">
        <f>+G18+G32+G45+G58+G76+G119+G14</f>
        <v>112665</v>
      </c>
    </row>
    <row r="124" spans="1:7" s="7" customFormat="1" ht="12.75" thickBot="1">
      <c r="A124" s="184" t="s">
        <v>115</v>
      </c>
      <c r="B124" s="185"/>
      <c r="C124" s="198" t="s">
        <v>116</v>
      </c>
      <c r="D124" s="193"/>
      <c r="E124" s="199"/>
      <c r="F124" s="200"/>
      <c r="G124" s="201">
        <f>G125</f>
        <v>5500</v>
      </c>
    </row>
    <row r="125" spans="1:7" s="7" customFormat="1" ht="12.75" thickBot="1">
      <c r="A125" s="29" t="s">
        <v>115</v>
      </c>
      <c r="B125" s="74"/>
      <c r="C125" s="44" t="s">
        <v>116</v>
      </c>
      <c r="D125" s="199"/>
      <c r="E125" s="40"/>
      <c r="F125" s="150"/>
      <c r="G125" s="156">
        <f>G126</f>
        <v>5500</v>
      </c>
    </row>
    <row r="126" spans="1:7" s="7" customFormat="1" ht="12">
      <c r="A126" s="21" t="s">
        <v>195</v>
      </c>
      <c r="B126" s="17"/>
      <c r="C126" s="19" t="s">
        <v>116</v>
      </c>
      <c r="D126" s="40" t="s">
        <v>19</v>
      </c>
      <c r="E126" s="20" t="s">
        <v>117</v>
      </c>
      <c r="F126" s="77"/>
      <c r="G126" s="154">
        <f>G127</f>
        <v>5500</v>
      </c>
    </row>
    <row r="127" spans="1:7" s="7" customFormat="1" ht="12.75" thickBot="1">
      <c r="A127" s="21" t="s">
        <v>160</v>
      </c>
      <c r="B127" s="17"/>
      <c r="C127" s="19" t="s">
        <v>116</v>
      </c>
      <c r="D127" s="20" t="s">
        <v>19</v>
      </c>
      <c r="E127" s="20" t="s">
        <v>117</v>
      </c>
      <c r="F127" s="77" t="s">
        <v>18</v>
      </c>
      <c r="G127" s="154">
        <f>'Прил.№3'!H325</f>
        <v>5500</v>
      </c>
    </row>
    <row r="128" spans="1:7" s="7" customFormat="1" ht="12.75" thickBot="1">
      <c r="A128" s="81"/>
      <c r="B128" s="80"/>
      <c r="C128" s="246"/>
      <c r="D128" s="20" t="s">
        <v>19</v>
      </c>
      <c r="E128" s="161"/>
      <c r="F128" s="162"/>
      <c r="G128" s="163"/>
    </row>
    <row r="129" spans="1:7" s="7" customFormat="1" ht="12.75" thickBot="1">
      <c r="A129" s="208" t="s">
        <v>244</v>
      </c>
      <c r="B129" s="185"/>
      <c r="C129" s="247"/>
      <c r="D129" s="40"/>
      <c r="E129" s="215"/>
      <c r="F129" s="248"/>
      <c r="G129" s="191">
        <f>G123+G124</f>
        <v>118165</v>
      </c>
    </row>
    <row r="130" spans="1:7" s="7" customFormat="1" ht="12">
      <c r="A130" s="55"/>
      <c r="B130" s="55"/>
      <c r="C130" s="56"/>
      <c r="D130" s="250"/>
      <c r="E130" s="56"/>
      <c r="F130" s="56"/>
      <c r="G130" s="57"/>
    </row>
    <row r="131" spans="1:7" s="7" customFormat="1" ht="12">
      <c r="A131" s="55"/>
      <c r="B131" s="55"/>
      <c r="C131" s="56"/>
      <c r="D131" s="56"/>
      <c r="E131" s="56"/>
      <c r="F131" s="56"/>
      <c r="G131" s="57"/>
    </row>
    <row r="132" spans="1:7" s="7" customFormat="1" ht="12">
      <c r="A132" s="55"/>
      <c r="B132" s="55"/>
      <c r="C132" s="56"/>
      <c r="D132" s="56"/>
      <c r="E132" s="56"/>
      <c r="F132" s="56"/>
      <c r="G132" s="57"/>
    </row>
    <row r="133" spans="1:7" s="7" customFormat="1" ht="12">
      <c r="A133" s="55"/>
      <c r="B133" s="55"/>
      <c r="C133" s="56"/>
      <c r="D133" s="56"/>
      <c r="E133" s="56"/>
      <c r="F133" s="56"/>
      <c r="G133" s="57"/>
    </row>
    <row r="134" spans="1:7" s="7" customFormat="1" ht="12">
      <c r="A134" s="55"/>
      <c r="B134" s="55"/>
      <c r="C134" s="56"/>
      <c r="D134" s="56"/>
      <c r="E134" s="56"/>
      <c r="F134" s="56"/>
      <c r="G134" s="57"/>
    </row>
    <row r="135" spans="1:7" s="7" customFormat="1" ht="12">
      <c r="A135" s="55"/>
      <c r="B135" s="55"/>
      <c r="C135" s="56"/>
      <c r="D135" s="56"/>
      <c r="E135" s="56"/>
      <c r="F135" s="56"/>
      <c r="G135" s="57"/>
    </row>
    <row r="136" spans="1:7" s="7" customFormat="1" ht="12">
      <c r="A136" s="55"/>
      <c r="B136" s="55"/>
      <c r="C136" s="56"/>
      <c r="D136" s="56"/>
      <c r="E136" s="56"/>
      <c r="F136" s="56"/>
      <c r="G136" s="57"/>
    </row>
    <row r="137" spans="1:7" s="7" customFormat="1" ht="12">
      <c r="A137" s="55"/>
      <c r="B137" s="55"/>
      <c r="C137" s="56"/>
      <c r="D137" s="56"/>
      <c r="E137" s="56"/>
      <c r="F137" s="56"/>
      <c r="G137" s="57"/>
    </row>
    <row r="138" spans="1:7" s="7" customFormat="1" ht="12">
      <c r="A138" s="55"/>
      <c r="B138" s="55"/>
      <c r="C138" s="56"/>
      <c r="D138" s="56"/>
      <c r="E138" s="56"/>
      <c r="F138" s="56"/>
      <c r="G138" s="57"/>
    </row>
    <row r="139" spans="1:7" s="7" customFormat="1" ht="15.75" customHeight="1">
      <c r="A139" s="55"/>
      <c r="B139" s="55"/>
      <c r="C139" s="56"/>
      <c r="D139" s="56"/>
      <c r="E139" s="56"/>
      <c r="F139" s="56"/>
      <c r="G139" s="57"/>
    </row>
    <row r="140" spans="1:7" s="7" customFormat="1" ht="15.75" customHeight="1">
      <c r="A140" s="55"/>
      <c r="B140" s="55"/>
      <c r="C140" s="56"/>
      <c r="D140" s="56"/>
      <c r="E140" s="56"/>
      <c r="F140" s="56"/>
      <c r="G140" s="57"/>
    </row>
    <row r="141" spans="1:7" s="7" customFormat="1" ht="15.75" customHeight="1">
      <c r="A141" s="55"/>
      <c r="B141" s="55"/>
      <c r="C141" s="56"/>
      <c r="D141" s="56"/>
      <c r="E141" s="56"/>
      <c r="F141" s="56"/>
      <c r="G141" s="57"/>
    </row>
    <row r="142" spans="1:7" s="7" customFormat="1" ht="11.25" customHeight="1">
      <c r="A142" s="55"/>
      <c r="B142" s="55"/>
      <c r="C142" s="56"/>
      <c r="D142" s="56"/>
      <c r="E142" s="56"/>
      <c r="F142" s="56"/>
      <c r="G142" s="57"/>
    </row>
    <row r="143" spans="1:7" s="7" customFormat="1" ht="12">
      <c r="A143" s="55"/>
      <c r="B143" s="55"/>
      <c r="C143" s="56"/>
      <c r="D143" s="56"/>
      <c r="E143" s="56"/>
      <c r="F143" s="56"/>
      <c r="G143" s="57"/>
    </row>
    <row r="144" spans="1:7" s="7" customFormat="1" ht="12">
      <c r="A144" s="55"/>
      <c r="B144" s="55"/>
      <c r="C144" s="56"/>
      <c r="D144" s="56"/>
      <c r="E144" s="56"/>
      <c r="F144" s="56"/>
      <c r="G144" s="57"/>
    </row>
    <row r="145" spans="1:7" s="7" customFormat="1" ht="12">
      <c r="A145" s="55"/>
      <c r="B145" s="55"/>
      <c r="C145" s="56"/>
      <c r="D145" s="56"/>
      <c r="E145" s="56"/>
      <c r="F145" s="56"/>
      <c r="G145" s="57"/>
    </row>
    <row r="146" spans="1:7" s="7" customFormat="1" ht="12">
      <c r="A146" s="55"/>
      <c r="B146" s="55"/>
      <c r="C146" s="56"/>
      <c r="D146" s="56"/>
      <c r="E146" s="56"/>
      <c r="F146" s="56"/>
      <c r="G146" s="57"/>
    </row>
    <row r="147" spans="1:7" s="7" customFormat="1" ht="12">
      <c r="A147" s="55"/>
      <c r="B147" s="55"/>
      <c r="C147" s="56"/>
      <c r="D147" s="56"/>
      <c r="E147" s="56"/>
      <c r="F147" s="56"/>
      <c r="G147" s="57"/>
    </row>
    <row r="148" spans="1:7" s="7" customFormat="1" ht="12">
      <c r="A148" s="55"/>
      <c r="B148" s="55"/>
      <c r="C148" s="56"/>
      <c r="D148" s="56"/>
      <c r="E148" s="56"/>
      <c r="F148" s="56"/>
      <c r="G148" s="57"/>
    </row>
    <row r="149" spans="1:7" s="7" customFormat="1" ht="12">
      <c r="A149" s="55"/>
      <c r="B149" s="55"/>
      <c r="C149" s="56"/>
      <c r="D149" s="56"/>
      <c r="E149" s="56"/>
      <c r="F149" s="56"/>
      <c r="G149" s="57"/>
    </row>
    <row r="150" spans="1:7" s="7" customFormat="1" ht="12">
      <c r="A150" s="55"/>
      <c r="B150" s="55"/>
      <c r="C150" s="56"/>
      <c r="D150" s="56"/>
      <c r="E150" s="56"/>
      <c r="F150" s="56"/>
      <c r="G150" s="57"/>
    </row>
    <row r="151" spans="1:7" s="7" customFormat="1" ht="12">
      <c r="A151" s="55"/>
      <c r="B151" s="55"/>
      <c r="C151" s="56"/>
      <c r="D151" s="56"/>
      <c r="E151" s="56"/>
      <c r="F151" s="56"/>
      <c r="G151" s="57"/>
    </row>
    <row r="152" spans="1:7" s="7" customFormat="1" ht="12">
      <c r="A152" s="55"/>
      <c r="B152" s="55"/>
      <c r="C152" s="56"/>
      <c r="D152" s="56"/>
      <c r="E152" s="56"/>
      <c r="F152" s="56"/>
      <c r="G152" s="57"/>
    </row>
    <row r="153" spans="1:7" s="7" customFormat="1" ht="12">
      <c r="A153" s="55"/>
      <c r="B153" s="55"/>
      <c r="C153" s="56"/>
      <c r="D153" s="56"/>
      <c r="E153" s="56"/>
      <c r="F153" s="56"/>
      <c r="G153" s="57"/>
    </row>
    <row r="154" spans="1:7" s="7" customFormat="1" ht="12">
      <c r="A154" s="55"/>
      <c r="B154" s="55"/>
      <c r="C154" s="56"/>
      <c r="D154" s="56"/>
      <c r="E154" s="56"/>
      <c r="F154" s="56"/>
      <c r="G154" s="57"/>
    </row>
    <row r="155" spans="1:7" s="7" customFormat="1" ht="12">
      <c r="A155" s="55"/>
      <c r="B155" s="55"/>
      <c r="C155" s="56"/>
      <c r="D155" s="56"/>
      <c r="E155" s="56"/>
      <c r="F155" s="56"/>
      <c r="G155" s="57"/>
    </row>
    <row r="156" spans="1:7" s="7" customFormat="1" ht="12">
      <c r="A156" s="55"/>
      <c r="B156" s="55"/>
      <c r="C156" s="56"/>
      <c r="D156" s="56"/>
      <c r="E156" s="56"/>
      <c r="F156" s="56"/>
      <c r="G156" s="57"/>
    </row>
    <row r="157" spans="1:7" s="7" customFormat="1" ht="12">
      <c r="A157" s="55"/>
      <c r="B157" s="55"/>
      <c r="C157" s="56"/>
      <c r="D157" s="56"/>
      <c r="E157" s="56"/>
      <c r="F157" s="56"/>
      <c r="G157" s="57"/>
    </row>
    <row r="158" spans="1:7" s="7" customFormat="1" ht="12">
      <c r="A158" s="55"/>
      <c r="B158" s="55"/>
      <c r="C158" s="56"/>
      <c r="D158" s="56"/>
      <c r="E158" s="56"/>
      <c r="F158" s="56"/>
      <c r="G158" s="57"/>
    </row>
    <row r="159" spans="1:7" s="7" customFormat="1" ht="12">
      <c r="A159" s="55"/>
      <c r="B159" s="55"/>
      <c r="C159" s="56"/>
      <c r="D159" s="56"/>
      <c r="E159" s="56"/>
      <c r="F159" s="56"/>
      <c r="G159" s="57"/>
    </row>
    <row r="160" spans="1:7" s="7" customFormat="1" ht="12">
      <c r="A160" s="55"/>
      <c r="B160" s="55"/>
      <c r="C160" s="56"/>
      <c r="D160" s="56"/>
      <c r="E160" s="56"/>
      <c r="F160" s="56"/>
      <c r="G160" s="57"/>
    </row>
    <row r="161" spans="1:7" s="7" customFormat="1" ht="12">
      <c r="A161" s="55"/>
      <c r="B161" s="55"/>
      <c r="C161" s="56"/>
      <c r="D161" s="56"/>
      <c r="E161" s="56"/>
      <c r="F161" s="56"/>
      <c r="G161" s="57"/>
    </row>
    <row r="162" spans="1:7" s="7" customFormat="1" ht="12">
      <c r="A162" s="55"/>
      <c r="B162" s="55"/>
      <c r="C162" s="56"/>
      <c r="D162" s="56"/>
      <c r="E162" s="56"/>
      <c r="F162" s="56"/>
      <c r="G162" s="57"/>
    </row>
    <row r="163" spans="1:7" s="7" customFormat="1" ht="12">
      <c r="A163" s="55"/>
      <c r="B163" s="55"/>
      <c r="C163" s="56"/>
      <c r="D163" s="56"/>
      <c r="E163" s="56"/>
      <c r="F163" s="56"/>
      <c r="G163" s="57"/>
    </row>
    <row r="164" spans="1:7" s="7" customFormat="1" ht="12">
      <c r="A164" s="55"/>
      <c r="B164" s="55"/>
      <c r="C164" s="56"/>
      <c r="D164" s="56"/>
      <c r="E164" s="56"/>
      <c r="F164" s="56"/>
      <c r="G164" s="57"/>
    </row>
    <row r="165" spans="1:7" s="7" customFormat="1" ht="12">
      <c r="A165" s="55"/>
      <c r="B165" s="55"/>
      <c r="C165" s="56"/>
      <c r="D165" s="56"/>
      <c r="E165" s="56"/>
      <c r="F165" s="56"/>
      <c r="G165" s="57"/>
    </row>
    <row r="166" spans="1:7" s="7" customFormat="1" ht="12">
      <c r="A166" s="55"/>
      <c r="B166" s="55"/>
      <c r="C166" s="56"/>
      <c r="D166" s="56"/>
      <c r="E166" s="56"/>
      <c r="F166" s="56"/>
      <c r="G166" s="57"/>
    </row>
    <row r="167" spans="1:7" s="7" customFormat="1" ht="12">
      <c r="A167" s="55"/>
      <c r="B167" s="55"/>
      <c r="C167" s="56"/>
      <c r="D167" s="56"/>
      <c r="E167" s="56"/>
      <c r="F167" s="56"/>
      <c r="G167" s="57"/>
    </row>
    <row r="168" spans="1:7" s="7" customFormat="1" ht="12">
      <c r="A168" s="55"/>
      <c r="B168" s="55"/>
      <c r="C168" s="56"/>
      <c r="D168" s="56"/>
      <c r="E168" s="56"/>
      <c r="F168" s="56"/>
      <c r="G168" s="57"/>
    </row>
    <row r="169" spans="1:7" s="7" customFormat="1" ht="12">
      <c r="A169" s="55"/>
      <c r="B169" s="55"/>
      <c r="C169" s="56"/>
      <c r="D169" s="56"/>
      <c r="E169" s="56"/>
      <c r="F169" s="56"/>
      <c r="G169" s="57"/>
    </row>
    <row r="170" spans="1:7" s="7" customFormat="1" ht="12">
      <c r="A170" s="55"/>
      <c r="B170" s="55"/>
      <c r="C170" s="56"/>
      <c r="D170" s="56"/>
      <c r="E170" s="56"/>
      <c r="F170" s="56"/>
      <c r="G170" s="57"/>
    </row>
    <row r="171" spans="1:7" s="7" customFormat="1" ht="12">
      <c r="A171" s="55"/>
      <c r="B171" s="55"/>
      <c r="C171" s="56"/>
      <c r="D171" s="56"/>
      <c r="E171" s="56"/>
      <c r="F171" s="56"/>
      <c r="G171" s="57"/>
    </row>
    <row r="172" spans="1:7" s="7" customFormat="1" ht="12">
      <c r="A172" s="55"/>
      <c r="B172" s="55"/>
      <c r="C172" s="56"/>
      <c r="D172" s="56"/>
      <c r="E172" s="56"/>
      <c r="F172" s="56"/>
      <c r="G172" s="57"/>
    </row>
    <row r="173" spans="1:7" s="7" customFormat="1" ht="12">
      <c r="A173" s="55"/>
      <c r="B173" s="55"/>
      <c r="C173" s="56"/>
      <c r="D173" s="56"/>
      <c r="E173" s="56"/>
      <c r="F173" s="56"/>
      <c r="G173" s="57"/>
    </row>
    <row r="174" spans="1:7" s="7" customFormat="1" ht="12">
      <c r="A174" s="55"/>
      <c r="B174" s="55"/>
      <c r="C174" s="56"/>
      <c r="D174" s="56"/>
      <c r="E174" s="56"/>
      <c r="F174" s="56"/>
      <c r="G174" s="57"/>
    </row>
    <row r="175" spans="1:7" s="7" customFormat="1" ht="12">
      <c r="A175" s="55"/>
      <c r="B175" s="55"/>
      <c r="C175" s="56"/>
      <c r="D175" s="56"/>
      <c r="E175" s="56"/>
      <c r="F175" s="56"/>
      <c r="G175" s="57"/>
    </row>
    <row r="176" spans="1:7" s="7" customFormat="1" ht="12">
      <c r="A176" s="55"/>
      <c r="B176" s="55"/>
      <c r="C176" s="56"/>
      <c r="D176" s="56"/>
      <c r="E176" s="56"/>
      <c r="F176" s="56"/>
      <c r="G176" s="57"/>
    </row>
    <row r="177" spans="1:7" s="7" customFormat="1" ht="12">
      <c r="A177" s="55"/>
      <c r="B177" s="55"/>
      <c r="C177" s="56"/>
      <c r="D177" s="56"/>
      <c r="E177" s="56"/>
      <c r="F177" s="56"/>
      <c r="G177" s="57"/>
    </row>
    <row r="178" spans="1:7" s="7" customFormat="1" ht="12">
      <c r="A178" s="55"/>
      <c r="B178" s="55"/>
      <c r="C178" s="56"/>
      <c r="D178" s="56"/>
      <c r="E178" s="56"/>
      <c r="F178" s="56"/>
      <c r="G178" s="57"/>
    </row>
    <row r="179" spans="1:7" s="7" customFormat="1" ht="12">
      <c r="A179" s="55"/>
      <c r="B179" s="55"/>
      <c r="C179" s="56"/>
      <c r="D179" s="56"/>
      <c r="E179" s="56"/>
      <c r="F179" s="56"/>
      <c r="G179" s="57"/>
    </row>
    <row r="180" spans="1:7" s="7" customFormat="1" ht="12">
      <c r="A180" s="55"/>
      <c r="B180" s="55"/>
      <c r="C180" s="56"/>
      <c r="D180" s="56"/>
      <c r="E180" s="56"/>
      <c r="F180" s="56"/>
      <c r="G180" s="57"/>
    </row>
    <row r="181" spans="1:7" s="7" customFormat="1" ht="12">
      <c r="A181" s="55"/>
      <c r="B181" s="55"/>
      <c r="C181" s="56"/>
      <c r="D181" s="56"/>
      <c r="E181" s="56"/>
      <c r="F181" s="56"/>
      <c r="G181" s="57"/>
    </row>
    <row r="182" spans="1:7" s="7" customFormat="1" ht="12">
      <c r="A182" s="55"/>
      <c r="B182" s="55"/>
      <c r="C182" s="56"/>
      <c r="D182" s="56"/>
      <c r="E182" s="56"/>
      <c r="F182" s="56"/>
      <c r="G182" s="57"/>
    </row>
    <row r="183" spans="1:7" s="7" customFormat="1" ht="12">
      <c r="A183" s="55"/>
      <c r="B183" s="55"/>
      <c r="C183" s="56"/>
      <c r="D183" s="56"/>
      <c r="E183" s="56"/>
      <c r="F183" s="56"/>
      <c r="G183" s="57"/>
    </row>
    <row r="184" spans="1:7" s="7" customFormat="1" ht="12">
      <c r="A184" s="55"/>
      <c r="B184" s="55"/>
      <c r="C184" s="56"/>
      <c r="D184" s="56"/>
      <c r="E184" s="56"/>
      <c r="F184" s="56"/>
      <c r="G184" s="57"/>
    </row>
    <row r="185" spans="1:7" s="7" customFormat="1" ht="12">
      <c r="A185" s="55"/>
      <c r="B185" s="55"/>
      <c r="C185" s="56"/>
      <c r="D185" s="56"/>
      <c r="E185" s="56"/>
      <c r="F185" s="56"/>
      <c r="G185" s="57"/>
    </row>
    <row r="186" spans="1:7" s="7" customFormat="1" ht="12">
      <c r="A186" s="55"/>
      <c r="B186" s="55"/>
      <c r="C186" s="56"/>
      <c r="D186" s="56"/>
      <c r="E186" s="56"/>
      <c r="F186" s="56"/>
      <c r="G186" s="57"/>
    </row>
    <row r="187" spans="1:7" s="7" customFormat="1" ht="12">
      <c r="A187" s="55"/>
      <c r="B187" s="55"/>
      <c r="C187" s="56"/>
      <c r="D187" s="56"/>
      <c r="E187" s="56"/>
      <c r="F187" s="56"/>
      <c r="G187" s="57"/>
    </row>
    <row r="188" spans="1:7" s="7" customFormat="1" ht="12">
      <c r="A188" s="55"/>
      <c r="B188" s="55"/>
      <c r="C188" s="56"/>
      <c r="D188" s="56"/>
      <c r="E188" s="56"/>
      <c r="F188" s="56"/>
      <c r="G188" s="57"/>
    </row>
    <row r="189" spans="1:7" s="7" customFormat="1" ht="12">
      <c r="A189" s="55"/>
      <c r="B189" s="55"/>
      <c r="C189" s="56"/>
      <c r="D189" s="56"/>
      <c r="E189" s="56"/>
      <c r="F189" s="56"/>
      <c r="G189" s="57"/>
    </row>
    <row r="190" spans="1:7" s="7" customFormat="1" ht="12">
      <c r="A190" s="55"/>
      <c r="B190" s="55"/>
      <c r="C190" s="56"/>
      <c r="D190" s="56"/>
      <c r="E190" s="56"/>
      <c r="F190" s="56"/>
      <c r="G190" s="57"/>
    </row>
    <row r="191" spans="1:7" s="7" customFormat="1" ht="12">
      <c r="A191" s="55"/>
      <c r="B191" s="55"/>
      <c r="C191" s="56"/>
      <c r="D191" s="56"/>
      <c r="E191" s="56"/>
      <c r="F191" s="56"/>
      <c r="G191" s="57"/>
    </row>
    <row r="192" spans="1:7" s="7" customFormat="1" ht="12">
      <c r="A192" s="55"/>
      <c r="B192" s="55"/>
      <c r="C192" s="56"/>
      <c r="D192" s="56"/>
      <c r="E192" s="56"/>
      <c r="F192" s="56"/>
      <c r="G192" s="57"/>
    </row>
    <row r="193" spans="1:7" s="7" customFormat="1" ht="12">
      <c r="A193" s="55"/>
      <c r="B193" s="55"/>
      <c r="C193" s="56"/>
      <c r="D193" s="56"/>
      <c r="E193" s="56"/>
      <c r="F193" s="56"/>
      <c r="G193" s="57"/>
    </row>
    <row r="194" spans="1:7" s="7" customFormat="1" ht="12">
      <c r="A194" s="55"/>
      <c r="B194" s="55"/>
      <c r="C194" s="56"/>
      <c r="D194" s="56"/>
      <c r="E194" s="56"/>
      <c r="F194" s="56"/>
      <c r="G194" s="57"/>
    </row>
    <row r="195" spans="1:7" s="7" customFormat="1" ht="12">
      <c r="A195" s="55"/>
      <c r="B195" s="55"/>
      <c r="C195" s="56"/>
      <c r="D195" s="56"/>
      <c r="E195" s="56"/>
      <c r="F195" s="56"/>
      <c r="G195" s="57"/>
    </row>
    <row r="196" spans="1:7" s="7" customFormat="1" ht="12">
      <c r="A196" s="55"/>
      <c r="B196" s="55"/>
      <c r="C196" s="56"/>
      <c r="D196" s="56"/>
      <c r="E196" s="56"/>
      <c r="F196" s="56"/>
      <c r="G196" s="57"/>
    </row>
    <row r="197" spans="1:7" s="7" customFormat="1" ht="12">
      <c r="A197" s="55"/>
      <c r="B197" s="55"/>
      <c r="C197" s="56"/>
      <c r="D197" s="56"/>
      <c r="E197" s="56"/>
      <c r="F197" s="56"/>
      <c r="G197" s="57"/>
    </row>
    <row r="198" spans="1:7" s="7" customFormat="1" ht="12">
      <c r="A198" s="55"/>
      <c r="B198" s="55"/>
      <c r="C198" s="56"/>
      <c r="D198" s="56"/>
      <c r="E198" s="56"/>
      <c r="F198" s="56"/>
      <c r="G198" s="57"/>
    </row>
    <row r="199" spans="1:7" s="7" customFormat="1" ht="12">
      <c r="A199" s="55"/>
      <c r="B199" s="55"/>
      <c r="C199" s="56"/>
      <c r="D199" s="56"/>
      <c r="E199" s="56"/>
      <c r="F199" s="56"/>
      <c r="G199" s="57"/>
    </row>
    <row r="200" spans="1:7" s="7" customFormat="1" ht="12">
      <c r="A200" s="55"/>
      <c r="B200" s="55"/>
      <c r="C200" s="56"/>
      <c r="D200" s="56"/>
      <c r="E200" s="56"/>
      <c r="F200" s="56"/>
      <c r="G200" s="57"/>
    </row>
    <row r="201" spans="1:7" s="7" customFormat="1" ht="12">
      <c r="A201" s="55"/>
      <c r="B201" s="55"/>
      <c r="C201" s="56"/>
      <c r="D201" s="56"/>
      <c r="E201" s="56"/>
      <c r="F201" s="56"/>
      <c r="G201" s="57"/>
    </row>
    <row r="202" spans="1:7" s="7" customFormat="1" ht="12">
      <c r="A202" s="55"/>
      <c r="B202" s="55"/>
      <c r="C202" s="56"/>
      <c r="D202" s="56"/>
      <c r="E202" s="56"/>
      <c r="F202" s="56"/>
      <c r="G202" s="57"/>
    </row>
    <row r="203" spans="1:7" s="7" customFormat="1" ht="12">
      <c r="A203" s="55"/>
      <c r="B203" s="55"/>
      <c r="C203" s="56"/>
      <c r="D203" s="56"/>
      <c r="E203" s="56"/>
      <c r="F203" s="56"/>
      <c r="G203" s="57"/>
    </row>
    <row r="204" spans="1:7" s="7" customFormat="1" ht="12">
      <c r="A204" s="55"/>
      <c r="B204" s="55"/>
      <c r="C204" s="56"/>
      <c r="D204" s="56"/>
      <c r="E204" s="56"/>
      <c r="F204" s="56"/>
      <c r="G204" s="57"/>
    </row>
    <row r="205" spans="1:7" s="7" customFormat="1" ht="12">
      <c r="A205" s="55"/>
      <c r="B205" s="55"/>
      <c r="C205" s="56"/>
      <c r="D205" s="56"/>
      <c r="E205" s="56"/>
      <c r="F205" s="56"/>
      <c r="G205" s="57"/>
    </row>
    <row r="206" spans="1:7" s="7" customFormat="1" ht="12">
      <c r="A206" s="55"/>
      <c r="B206" s="55"/>
      <c r="C206" s="56"/>
      <c r="D206" s="56"/>
      <c r="E206" s="56"/>
      <c r="F206" s="56"/>
      <c r="G206" s="57"/>
    </row>
    <row r="207" spans="1:7" s="7" customFormat="1" ht="12">
      <c r="A207" s="55"/>
      <c r="B207" s="55"/>
      <c r="C207" s="56"/>
      <c r="D207" s="56"/>
      <c r="E207" s="56"/>
      <c r="F207" s="56"/>
      <c r="G207" s="57"/>
    </row>
    <row r="208" spans="1:7" s="7" customFormat="1" ht="12">
      <c r="A208" s="55"/>
      <c r="B208" s="55"/>
      <c r="C208" s="56"/>
      <c r="D208" s="56"/>
      <c r="E208" s="56"/>
      <c r="F208" s="56"/>
      <c r="G208" s="57"/>
    </row>
    <row r="209" spans="1:7" s="7" customFormat="1" ht="12">
      <c r="A209" s="55"/>
      <c r="B209" s="55"/>
      <c r="C209" s="56"/>
      <c r="D209" s="56"/>
      <c r="E209" s="56"/>
      <c r="F209" s="56"/>
      <c r="G209" s="57"/>
    </row>
    <row r="210" spans="1:7" s="7" customFormat="1" ht="12">
      <c r="A210" s="55"/>
      <c r="B210" s="55"/>
      <c r="C210" s="56"/>
      <c r="D210" s="56"/>
      <c r="E210" s="56"/>
      <c r="F210" s="56"/>
      <c r="G210" s="57"/>
    </row>
    <row r="211" spans="1:7" s="7" customFormat="1" ht="12">
      <c r="A211" s="55"/>
      <c r="B211" s="55"/>
      <c r="C211" s="56"/>
      <c r="D211" s="56"/>
      <c r="E211" s="56"/>
      <c r="F211" s="56"/>
      <c r="G211" s="57"/>
    </row>
    <row r="212" spans="1:7" s="7" customFormat="1" ht="12">
      <c r="A212" s="55"/>
      <c r="B212" s="55"/>
      <c r="C212" s="56"/>
      <c r="D212" s="56"/>
      <c r="E212" s="56"/>
      <c r="F212" s="56"/>
      <c r="G212" s="57"/>
    </row>
    <row r="213" spans="1:7" s="7" customFormat="1" ht="12">
      <c r="A213" s="55"/>
      <c r="B213" s="55"/>
      <c r="C213" s="56"/>
      <c r="D213" s="56"/>
      <c r="E213" s="56"/>
      <c r="F213" s="56"/>
      <c r="G213" s="57"/>
    </row>
  </sheetData>
  <mergeCells count="3">
    <mergeCell ref="A7:G7"/>
    <mergeCell ref="A8:G8"/>
    <mergeCell ref="A9:G9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9"/>
  <sheetViews>
    <sheetView workbookViewId="0" topLeftCell="A136">
      <selection activeCell="H163" sqref="H163"/>
    </sheetView>
  </sheetViews>
  <sheetFormatPr defaultColWidth="9.00390625" defaultRowHeight="12.75"/>
  <cols>
    <col min="1" max="1" width="47.375" style="1" customWidth="1"/>
    <col min="2" max="2" width="32.375" style="1" hidden="1" customWidth="1"/>
    <col min="3" max="3" width="4.875" style="2" customWidth="1"/>
    <col min="4" max="4" width="3.125" style="2" customWidth="1"/>
    <col min="5" max="5" width="2.75390625" style="2" customWidth="1"/>
    <col min="6" max="6" width="4.00390625" style="2" customWidth="1"/>
    <col min="7" max="7" width="3.25390625" style="2" customWidth="1"/>
    <col min="8" max="8" width="9.00390625" style="3" customWidth="1"/>
    <col min="9" max="16384" width="8.875" style="1" customWidth="1"/>
  </cols>
  <sheetData>
    <row r="1" ht="12">
      <c r="F1" s="2" t="s">
        <v>306</v>
      </c>
    </row>
    <row r="2" ht="12">
      <c r="F2" s="2" t="s">
        <v>307</v>
      </c>
    </row>
    <row r="4" ht="12">
      <c r="F4" s="2" t="s">
        <v>306</v>
      </c>
    </row>
    <row r="5" spans="1:9" ht="12">
      <c r="A5" s="176"/>
      <c r="B5" s="176"/>
      <c r="C5" s="177"/>
      <c r="D5" s="177"/>
      <c r="E5" s="177"/>
      <c r="F5" s="2" t="s">
        <v>305</v>
      </c>
      <c r="G5" s="177"/>
      <c r="H5" s="178"/>
      <c r="I5" s="176"/>
    </row>
    <row r="6" spans="1:8" ht="15.75">
      <c r="A6" s="251" t="s">
        <v>276</v>
      </c>
      <c r="B6" s="251"/>
      <c r="C6" s="251"/>
      <c r="D6" s="251"/>
      <c r="E6" s="251"/>
      <c r="F6" s="251"/>
      <c r="G6" s="251"/>
      <c r="H6" s="251"/>
    </row>
    <row r="7" spans="1:8" s="7" customFormat="1" ht="15.75">
      <c r="A7" s="252" t="s">
        <v>304</v>
      </c>
      <c r="B7" s="252"/>
      <c r="C7" s="252"/>
      <c r="D7" s="252"/>
      <c r="E7" s="252"/>
      <c r="F7" s="252"/>
      <c r="G7" s="252"/>
      <c r="H7" s="252"/>
    </row>
    <row r="8" spans="3:8" s="7" customFormat="1" ht="12.75" thickBot="1">
      <c r="C8" s="5"/>
      <c r="D8" s="5"/>
      <c r="E8" s="5"/>
      <c r="F8" s="5"/>
      <c r="G8" s="5"/>
      <c r="H8" s="6"/>
    </row>
    <row r="9" spans="1:9" s="7" customFormat="1" ht="12.75" thickBot="1">
      <c r="A9" s="8" t="s">
        <v>119</v>
      </c>
      <c r="B9" s="9"/>
      <c r="C9" s="10" t="s">
        <v>0</v>
      </c>
      <c r="D9" s="11" t="s">
        <v>1</v>
      </c>
      <c r="E9" s="11" t="s">
        <v>2</v>
      </c>
      <c r="F9" s="11" t="s">
        <v>3</v>
      </c>
      <c r="G9" s="12" t="s">
        <v>4</v>
      </c>
      <c r="H9" s="13" t="s">
        <v>197</v>
      </c>
      <c r="I9" s="15"/>
    </row>
    <row r="10" spans="1:8" s="7" customFormat="1" ht="12">
      <c r="A10" s="211" t="s">
        <v>7</v>
      </c>
      <c r="B10" s="212"/>
      <c r="C10" s="199" t="s">
        <v>8</v>
      </c>
      <c r="D10" s="210"/>
      <c r="E10" s="210"/>
      <c r="F10" s="210"/>
      <c r="G10" s="210"/>
      <c r="H10" s="213">
        <f>+H11</f>
        <v>-122.9</v>
      </c>
    </row>
    <row r="11" spans="1:8" s="7" customFormat="1" ht="12">
      <c r="A11" s="32" t="s">
        <v>121</v>
      </c>
      <c r="B11" s="18"/>
      <c r="C11" s="27" t="s">
        <v>8</v>
      </c>
      <c r="D11" s="27" t="s">
        <v>122</v>
      </c>
      <c r="E11" s="27"/>
      <c r="F11" s="27"/>
      <c r="G11" s="27"/>
      <c r="H11" s="28">
        <f>H12</f>
        <v>-122.9</v>
      </c>
    </row>
    <row r="12" spans="1:8" s="7" customFormat="1" ht="12">
      <c r="A12" s="33" t="s">
        <v>121</v>
      </c>
      <c r="B12" s="18"/>
      <c r="C12" s="20" t="s">
        <v>8</v>
      </c>
      <c r="D12" s="20" t="s">
        <v>122</v>
      </c>
      <c r="E12" s="20" t="s">
        <v>5</v>
      </c>
      <c r="F12" s="20"/>
      <c r="G12" s="20"/>
      <c r="H12" s="26">
        <f>H13</f>
        <v>-122.9</v>
      </c>
    </row>
    <row r="13" spans="1:8" s="7" customFormat="1" ht="12">
      <c r="A13" s="33" t="s">
        <v>121</v>
      </c>
      <c r="B13" s="18"/>
      <c r="C13" s="20" t="s">
        <v>8</v>
      </c>
      <c r="D13" s="20" t="s">
        <v>122</v>
      </c>
      <c r="E13" s="20" t="s">
        <v>5</v>
      </c>
      <c r="F13" s="20" t="s">
        <v>123</v>
      </c>
      <c r="G13" s="20"/>
      <c r="H13" s="26">
        <f>H14</f>
        <v>-122.9</v>
      </c>
    </row>
    <row r="14" spans="1:8" s="7" customFormat="1" ht="12.75" thickBot="1">
      <c r="A14" s="33" t="s">
        <v>121</v>
      </c>
      <c r="B14" s="18"/>
      <c r="C14" s="20" t="s">
        <v>8</v>
      </c>
      <c r="D14" s="20" t="s">
        <v>122</v>
      </c>
      <c r="E14" s="20" t="s">
        <v>5</v>
      </c>
      <c r="F14" s="20" t="s">
        <v>123</v>
      </c>
      <c r="G14" s="20" t="s">
        <v>124</v>
      </c>
      <c r="H14" s="26">
        <v>-122.9</v>
      </c>
    </row>
    <row r="15" spans="1:8" s="7" customFormat="1" ht="12.75" thickBot="1">
      <c r="A15" s="184" t="s">
        <v>20</v>
      </c>
      <c r="B15" s="214"/>
      <c r="C15" s="187" t="s">
        <v>21</v>
      </c>
      <c r="D15" s="215"/>
      <c r="E15" s="215"/>
      <c r="F15" s="215"/>
      <c r="G15" s="215"/>
      <c r="H15" s="216">
        <f>+H16</f>
        <v>7630.5</v>
      </c>
    </row>
    <row r="16" spans="1:8" s="7" customFormat="1" ht="12">
      <c r="A16" s="31" t="s">
        <v>22</v>
      </c>
      <c r="B16" s="18"/>
      <c r="C16" s="27" t="s">
        <v>21</v>
      </c>
      <c r="D16" s="27" t="s">
        <v>23</v>
      </c>
      <c r="E16" s="27"/>
      <c r="F16" s="27"/>
      <c r="G16" s="27"/>
      <c r="H16" s="28">
        <f>H17+H20</f>
        <v>7630.5</v>
      </c>
    </row>
    <row r="17" spans="1:8" s="7" customFormat="1" ht="12">
      <c r="A17" s="21" t="s">
        <v>24</v>
      </c>
      <c r="B17" s="18"/>
      <c r="C17" s="20" t="s">
        <v>21</v>
      </c>
      <c r="D17" s="20" t="s">
        <v>23</v>
      </c>
      <c r="E17" s="20" t="s">
        <v>5</v>
      </c>
      <c r="F17" s="20"/>
      <c r="G17" s="20"/>
      <c r="H17" s="26">
        <f>H18</f>
        <v>2098.3</v>
      </c>
    </row>
    <row r="18" spans="1:8" s="7" customFormat="1" ht="12">
      <c r="A18" s="21" t="s">
        <v>252</v>
      </c>
      <c r="B18" s="18"/>
      <c r="C18" s="20" t="s">
        <v>21</v>
      </c>
      <c r="D18" s="20" t="s">
        <v>23</v>
      </c>
      <c r="E18" s="20" t="s">
        <v>5</v>
      </c>
      <c r="F18" s="20" t="s">
        <v>25</v>
      </c>
      <c r="G18" s="20"/>
      <c r="H18" s="26">
        <f>H19</f>
        <v>2098.3</v>
      </c>
    </row>
    <row r="19" spans="1:8" s="7" customFormat="1" ht="12">
      <c r="A19" s="21" t="s">
        <v>26</v>
      </c>
      <c r="B19" s="18"/>
      <c r="C19" s="20" t="s">
        <v>21</v>
      </c>
      <c r="D19" s="20" t="s">
        <v>23</v>
      </c>
      <c r="E19" s="20" t="s">
        <v>5</v>
      </c>
      <c r="F19" s="20" t="s">
        <v>25</v>
      </c>
      <c r="G19" s="20" t="s">
        <v>27</v>
      </c>
      <c r="H19" s="26">
        <v>2098.3</v>
      </c>
    </row>
    <row r="20" spans="1:8" s="7" customFormat="1" ht="12">
      <c r="A20" s="21" t="s">
        <v>28</v>
      </c>
      <c r="B20" s="18"/>
      <c r="C20" s="20" t="s">
        <v>21</v>
      </c>
      <c r="D20" s="20" t="s">
        <v>23</v>
      </c>
      <c r="E20" s="20" t="s">
        <v>13</v>
      </c>
      <c r="F20" s="20"/>
      <c r="G20" s="20"/>
      <c r="H20" s="26">
        <f>H21</f>
        <v>5532.2</v>
      </c>
    </row>
    <row r="21" spans="1:8" s="7" customFormat="1" ht="12">
      <c r="A21" s="21" t="s">
        <v>251</v>
      </c>
      <c r="B21" s="18"/>
      <c r="C21" s="20" t="s">
        <v>21</v>
      </c>
      <c r="D21" s="20" t="s">
        <v>23</v>
      </c>
      <c r="E21" s="20" t="s">
        <v>13</v>
      </c>
      <c r="F21" s="20" t="s">
        <v>25</v>
      </c>
      <c r="G21" s="20"/>
      <c r="H21" s="26">
        <f>H23+H24+H25</f>
        <v>5532.2</v>
      </c>
    </row>
    <row r="22" spans="1:8" s="7" customFormat="1" ht="12">
      <c r="A22" s="21" t="s">
        <v>128</v>
      </c>
      <c r="B22" s="18"/>
      <c r="C22" s="20"/>
      <c r="D22" s="20"/>
      <c r="E22" s="20"/>
      <c r="F22" s="20"/>
      <c r="G22" s="20"/>
      <c r="H22" s="26"/>
    </row>
    <row r="23" spans="1:8" s="7" customFormat="1" ht="12">
      <c r="A23" s="21" t="s">
        <v>129</v>
      </c>
      <c r="B23" s="18"/>
      <c r="C23" s="20" t="s">
        <v>21</v>
      </c>
      <c r="D23" s="20" t="s">
        <v>23</v>
      </c>
      <c r="E23" s="20" t="s">
        <v>13</v>
      </c>
      <c r="F23" s="20" t="s">
        <v>25</v>
      </c>
      <c r="G23" s="20" t="s">
        <v>29</v>
      </c>
      <c r="H23" s="26">
        <v>4541.2</v>
      </c>
    </row>
    <row r="24" spans="1:8" s="7" customFormat="1" ht="12">
      <c r="A24" s="21" t="s">
        <v>130</v>
      </c>
      <c r="B24" s="18"/>
      <c r="C24" s="20" t="s">
        <v>21</v>
      </c>
      <c r="D24" s="20" t="s">
        <v>23</v>
      </c>
      <c r="E24" s="20" t="s">
        <v>13</v>
      </c>
      <c r="F24" s="20" t="s">
        <v>25</v>
      </c>
      <c r="G24" s="20" t="s">
        <v>30</v>
      </c>
      <c r="H24" s="26">
        <v>274.7</v>
      </c>
    </row>
    <row r="25" spans="1:8" s="7" customFormat="1" ht="12.75" thickBot="1">
      <c r="A25" s="21" t="s">
        <v>131</v>
      </c>
      <c r="B25" s="18"/>
      <c r="C25" s="20" t="s">
        <v>21</v>
      </c>
      <c r="D25" s="20" t="s">
        <v>23</v>
      </c>
      <c r="E25" s="20" t="s">
        <v>13</v>
      </c>
      <c r="F25" s="20" t="s">
        <v>25</v>
      </c>
      <c r="G25" s="20" t="s">
        <v>31</v>
      </c>
      <c r="H25" s="26">
        <v>716.3</v>
      </c>
    </row>
    <row r="26" spans="1:8" s="7" customFormat="1" ht="12.75" thickBot="1">
      <c r="A26" s="184" t="s">
        <v>37</v>
      </c>
      <c r="B26" s="214"/>
      <c r="C26" s="187" t="s">
        <v>38</v>
      </c>
      <c r="D26" s="215"/>
      <c r="E26" s="215"/>
      <c r="F26" s="215"/>
      <c r="G26" s="215"/>
      <c r="H26" s="216">
        <f>+H31+H27</f>
        <v>644.3000000000001</v>
      </c>
    </row>
    <row r="27" spans="1:8" s="7" customFormat="1" ht="12">
      <c r="A27" s="31" t="s">
        <v>22</v>
      </c>
      <c r="B27" s="18"/>
      <c r="C27" s="27" t="s">
        <v>38</v>
      </c>
      <c r="D27" s="27" t="s">
        <v>23</v>
      </c>
      <c r="E27" s="27"/>
      <c r="F27" s="27"/>
      <c r="G27" s="27"/>
      <c r="H27" s="28">
        <f>H28</f>
        <v>121.7</v>
      </c>
    </row>
    <row r="28" spans="1:8" s="7" customFormat="1" ht="12">
      <c r="A28" s="21" t="s">
        <v>28</v>
      </c>
      <c r="B28" s="18"/>
      <c r="C28" s="20" t="s">
        <v>38</v>
      </c>
      <c r="D28" s="20" t="s">
        <v>23</v>
      </c>
      <c r="E28" s="20" t="s">
        <v>13</v>
      </c>
      <c r="F28" s="20"/>
      <c r="G28" s="20"/>
      <c r="H28" s="26">
        <f>H29</f>
        <v>121.7</v>
      </c>
    </row>
    <row r="29" spans="1:8" s="7" customFormat="1" ht="12">
      <c r="A29" s="21" t="s">
        <v>251</v>
      </c>
      <c r="B29" s="18"/>
      <c r="C29" s="20" t="s">
        <v>38</v>
      </c>
      <c r="D29" s="20" t="s">
        <v>23</v>
      </c>
      <c r="E29" s="20" t="s">
        <v>13</v>
      </c>
      <c r="F29" s="20" t="s">
        <v>25</v>
      </c>
      <c r="G29" s="20"/>
      <c r="H29" s="26">
        <f>H30</f>
        <v>121.7</v>
      </c>
    </row>
    <row r="30" spans="1:8" s="7" customFormat="1" ht="12">
      <c r="A30" s="21" t="s">
        <v>131</v>
      </c>
      <c r="B30" s="18"/>
      <c r="C30" s="20" t="s">
        <v>38</v>
      </c>
      <c r="D30" s="20" t="s">
        <v>23</v>
      </c>
      <c r="E30" s="20" t="s">
        <v>13</v>
      </c>
      <c r="F30" s="20" t="s">
        <v>25</v>
      </c>
      <c r="G30" s="20" t="s">
        <v>31</v>
      </c>
      <c r="H30" s="26">
        <v>121.7</v>
      </c>
    </row>
    <row r="31" spans="1:8" s="7" customFormat="1" ht="12">
      <c r="A31" s="31" t="s">
        <v>39</v>
      </c>
      <c r="B31" s="18"/>
      <c r="C31" s="27" t="s">
        <v>38</v>
      </c>
      <c r="D31" s="27" t="s">
        <v>40</v>
      </c>
      <c r="E31" s="27"/>
      <c r="F31" s="27"/>
      <c r="G31" s="27"/>
      <c r="H31" s="28">
        <f>H32</f>
        <v>522.6</v>
      </c>
    </row>
    <row r="32" spans="1:8" s="7" customFormat="1" ht="12">
      <c r="A32" s="21" t="s">
        <v>41</v>
      </c>
      <c r="B32" s="18"/>
      <c r="C32" s="20" t="s">
        <v>38</v>
      </c>
      <c r="D32" s="20" t="s">
        <v>40</v>
      </c>
      <c r="E32" s="20" t="s">
        <v>5</v>
      </c>
      <c r="F32" s="20"/>
      <c r="G32" s="20"/>
      <c r="H32" s="26">
        <f>H33+H38+H42</f>
        <v>522.6</v>
      </c>
    </row>
    <row r="33" spans="1:8" s="7" customFormat="1" ht="12">
      <c r="A33" s="21" t="s">
        <v>134</v>
      </c>
      <c r="B33" s="18"/>
      <c r="C33" s="20" t="s">
        <v>38</v>
      </c>
      <c r="D33" s="20" t="s">
        <v>40</v>
      </c>
      <c r="E33" s="20" t="s">
        <v>5</v>
      </c>
      <c r="F33" s="20" t="s">
        <v>42</v>
      </c>
      <c r="G33" s="20"/>
      <c r="H33" s="26">
        <f>H34+H35+H36</f>
        <v>163.29999999999998</v>
      </c>
    </row>
    <row r="34" spans="1:8" s="7" customFormat="1" ht="12">
      <c r="A34" s="21" t="s">
        <v>135</v>
      </c>
      <c r="B34" s="18"/>
      <c r="C34" s="20" t="s">
        <v>38</v>
      </c>
      <c r="D34" s="20" t="s">
        <v>40</v>
      </c>
      <c r="E34" s="20" t="s">
        <v>5</v>
      </c>
      <c r="F34" s="20" t="s">
        <v>42</v>
      </c>
      <c r="G34" s="20" t="s">
        <v>43</v>
      </c>
      <c r="H34" s="26">
        <v>-104.9</v>
      </c>
    </row>
    <row r="35" spans="1:8" s="7" customFormat="1" ht="12">
      <c r="A35" s="21" t="s">
        <v>44</v>
      </c>
      <c r="B35" s="18"/>
      <c r="C35" s="20" t="s">
        <v>38</v>
      </c>
      <c r="D35" s="20" t="s">
        <v>40</v>
      </c>
      <c r="E35" s="20" t="s">
        <v>5</v>
      </c>
      <c r="F35" s="20" t="s">
        <v>42</v>
      </c>
      <c r="G35" s="20" t="s">
        <v>45</v>
      </c>
      <c r="H35" s="26">
        <v>153.1</v>
      </c>
    </row>
    <row r="36" spans="1:8" s="7" customFormat="1" ht="12">
      <c r="A36" s="21" t="s">
        <v>46</v>
      </c>
      <c r="B36" s="18"/>
      <c r="C36" s="20" t="s">
        <v>38</v>
      </c>
      <c r="D36" s="20" t="s">
        <v>40</v>
      </c>
      <c r="E36" s="20" t="s">
        <v>5</v>
      </c>
      <c r="F36" s="20" t="s">
        <v>42</v>
      </c>
      <c r="G36" s="20" t="s">
        <v>47</v>
      </c>
      <c r="H36" s="26">
        <v>115.1</v>
      </c>
    </row>
    <row r="37" spans="1:8" s="7" customFormat="1" ht="12">
      <c r="A37" s="21" t="s">
        <v>136</v>
      </c>
      <c r="B37" s="18"/>
      <c r="C37" s="20"/>
      <c r="D37" s="20"/>
      <c r="E37" s="20"/>
      <c r="F37" s="20"/>
      <c r="G37" s="20"/>
      <c r="H37" s="26"/>
    </row>
    <row r="38" spans="1:8" s="7" customFormat="1" ht="12">
      <c r="A38" s="21" t="s">
        <v>137</v>
      </c>
      <c r="B38" s="18"/>
      <c r="C38" s="20" t="s">
        <v>38</v>
      </c>
      <c r="D38" s="20" t="s">
        <v>40</v>
      </c>
      <c r="E38" s="20" t="s">
        <v>5</v>
      </c>
      <c r="F38" s="20" t="s">
        <v>48</v>
      </c>
      <c r="G38" s="20"/>
      <c r="H38" s="26">
        <f>H40</f>
        <v>356.8</v>
      </c>
    </row>
    <row r="39" spans="1:8" s="7" customFormat="1" ht="12">
      <c r="A39" s="21" t="s">
        <v>138</v>
      </c>
      <c r="B39" s="18"/>
      <c r="C39" s="20"/>
      <c r="D39" s="20"/>
      <c r="E39" s="20"/>
      <c r="F39" s="20"/>
      <c r="G39" s="20"/>
      <c r="H39" s="26"/>
    </row>
    <row r="40" spans="1:8" s="7" customFormat="1" ht="12">
      <c r="A40" s="21" t="s">
        <v>139</v>
      </c>
      <c r="B40" s="18"/>
      <c r="C40" s="20" t="s">
        <v>38</v>
      </c>
      <c r="D40" s="20" t="s">
        <v>40</v>
      </c>
      <c r="E40" s="20" t="s">
        <v>5</v>
      </c>
      <c r="F40" s="20" t="s">
        <v>48</v>
      </c>
      <c r="G40" s="20" t="s">
        <v>49</v>
      </c>
      <c r="H40" s="26">
        <v>356.8</v>
      </c>
    </row>
    <row r="41" spans="1:8" s="7" customFormat="1" ht="12">
      <c r="A41" s="21" t="s">
        <v>140</v>
      </c>
      <c r="B41" s="18"/>
      <c r="C41" s="20"/>
      <c r="D41" s="20"/>
      <c r="E41" s="20"/>
      <c r="F41" s="20"/>
      <c r="G41" s="20"/>
      <c r="H41" s="26"/>
    </row>
    <row r="42" spans="1:8" s="7" customFormat="1" ht="12">
      <c r="A42" s="21" t="s">
        <v>141</v>
      </c>
      <c r="B42" s="18"/>
      <c r="C42" s="20" t="s">
        <v>38</v>
      </c>
      <c r="D42" s="20" t="s">
        <v>40</v>
      </c>
      <c r="E42" s="20" t="s">
        <v>5</v>
      </c>
      <c r="F42" s="20" t="s">
        <v>50</v>
      </c>
      <c r="G42" s="20"/>
      <c r="H42" s="26">
        <f>H44</f>
        <v>2.5</v>
      </c>
    </row>
    <row r="43" spans="1:8" s="7" customFormat="1" ht="12">
      <c r="A43" s="21" t="s">
        <v>142</v>
      </c>
      <c r="B43" s="18"/>
      <c r="C43" s="20"/>
      <c r="D43" s="20"/>
      <c r="E43" s="20"/>
      <c r="F43" s="20"/>
      <c r="G43" s="20"/>
      <c r="H43" s="26"/>
    </row>
    <row r="44" spans="1:8" s="7" customFormat="1" ht="12.75" thickBot="1">
      <c r="A44" s="36" t="s">
        <v>143</v>
      </c>
      <c r="B44" s="22"/>
      <c r="C44" s="34" t="s">
        <v>38</v>
      </c>
      <c r="D44" s="34" t="s">
        <v>40</v>
      </c>
      <c r="E44" s="34" t="s">
        <v>5</v>
      </c>
      <c r="F44" s="34" t="s">
        <v>50</v>
      </c>
      <c r="G44" s="34" t="s">
        <v>51</v>
      </c>
      <c r="H44" s="49">
        <v>2.5</v>
      </c>
    </row>
    <row r="45" spans="1:8" s="7" customFormat="1" ht="12.75" thickBot="1">
      <c r="A45" s="184" t="s">
        <v>52</v>
      </c>
      <c r="B45" s="214"/>
      <c r="C45" s="187" t="s">
        <v>53</v>
      </c>
      <c r="D45" s="215"/>
      <c r="E45" s="215"/>
      <c r="F45" s="215"/>
      <c r="G45" s="215"/>
      <c r="H45" s="216">
        <f>+H52+H58+H46</f>
        <v>12249.4</v>
      </c>
    </row>
    <row r="46" spans="1:8" s="7" customFormat="1" ht="12">
      <c r="A46" s="175" t="s">
        <v>11</v>
      </c>
      <c r="B46" s="137"/>
      <c r="C46" s="134" t="s">
        <v>53</v>
      </c>
      <c r="D46" s="134" t="s">
        <v>12</v>
      </c>
      <c r="E46" s="134"/>
      <c r="F46" s="134"/>
      <c r="G46" s="134"/>
      <c r="H46" s="26">
        <f>H47</f>
        <v>6626</v>
      </c>
    </row>
    <row r="47" spans="1:8" s="7" customFormat="1" ht="12">
      <c r="A47" s="21" t="s">
        <v>88</v>
      </c>
      <c r="B47" s="18"/>
      <c r="C47" s="20" t="s">
        <v>53</v>
      </c>
      <c r="D47" s="20" t="s">
        <v>12</v>
      </c>
      <c r="E47" s="20" t="s">
        <v>5</v>
      </c>
      <c r="F47" s="20"/>
      <c r="G47" s="20"/>
      <c r="H47" s="26">
        <f>H48</f>
        <v>6626</v>
      </c>
    </row>
    <row r="48" spans="1:8" s="7" customFormat="1" ht="12">
      <c r="A48" s="21" t="s">
        <v>181</v>
      </c>
      <c r="B48" s="18"/>
      <c r="C48" s="20" t="s">
        <v>53</v>
      </c>
      <c r="D48" s="20" t="s">
        <v>12</v>
      </c>
      <c r="E48" s="20" t="s">
        <v>5</v>
      </c>
      <c r="F48" s="20" t="s">
        <v>91</v>
      </c>
      <c r="G48" s="20"/>
      <c r="H48" s="26">
        <f>H51</f>
        <v>6626</v>
      </c>
    </row>
    <row r="49" spans="1:8" s="7" customFormat="1" ht="12">
      <c r="A49" s="21" t="s">
        <v>182</v>
      </c>
      <c r="B49" s="18"/>
      <c r="C49" s="20"/>
      <c r="D49" s="20"/>
      <c r="E49" s="20"/>
      <c r="F49" s="20"/>
      <c r="G49" s="20"/>
      <c r="H49" s="26"/>
    </row>
    <row r="50" spans="1:8" s="7" customFormat="1" ht="12">
      <c r="A50" s="21" t="s">
        <v>183</v>
      </c>
      <c r="B50" s="18"/>
      <c r="C50" s="20"/>
      <c r="D50" s="20"/>
      <c r="E50" s="20"/>
      <c r="F50" s="20"/>
      <c r="G50" s="20"/>
      <c r="H50" s="26"/>
    </row>
    <row r="51" spans="1:8" s="7" customFormat="1" ht="12">
      <c r="A51" s="21" t="s">
        <v>184</v>
      </c>
      <c r="B51" s="18"/>
      <c r="C51" s="20" t="s">
        <v>53</v>
      </c>
      <c r="D51" s="20" t="s">
        <v>12</v>
      </c>
      <c r="E51" s="20" t="s">
        <v>5</v>
      </c>
      <c r="F51" s="20" t="s">
        <v>91</v>
      </c>
      <c r="G51" s="20" t="s">
        <v>93</v>
      </c>
      <c r="H51" s="26">
        <v>6626</v>
      </c>
    </row>
    <row r="52" spans="1:8" s="7" customFormat="1" ht="12">
      <c r="A52" s="31" t="s">
        <v>22</v>
      </c>
      <c r="B52" s="18"/>
      <c r="C52" s="27" t="s">
        <v>53</v>
      </c>
      <c r="D52" s="27" t="s">
        <v>23</v>
      </c>
      <c r="E52" s="27"/>
      <c r="F52" s="27"/>
      <c r="G52" s="27"/>
      <c r="H52" s="28">
        <f>H53</f>
        <v>318</v>
      </c>
    </row>
    <row r="53" spans="1:8" s="7" customFormat="1" ht="12">
      <c r="A53" s="21" t="s">
        <v>32</v>
      </c>
      <c r="B53" s="18"/>
      <c r="C53" s="20" t="s">
        <v>53</v>
      </c>
      <c r="D53" s="20" t="s">
        <v>23</v>
      </c>
      <c r="E53" s="20" t="s">
        <v>33</v>
      </c>
      <c r="F53" s="20"/>
      <c r="G53" s="20"/>
      <c r="H53" s="26">
        <f>H54</f>
        <v>318</v>
      </c>
    </row>
    <row r="54" spans="1:8" s="7" customFormat="1" ht="12">
      <c r="A54" s="21" t="s">
        <v>252</v>
      </c>
      <c r="B54" s="18"/>
      <c r="C54" s="20" t="s">
        <v>53</v>
      </c>
      <c r="D54" s="20" t="s">
        <v>23</v>
      </c>
      <c r="E54" s="20" t="s">
        <v>33</v>
      </c>
      <c r="F54" s="20" t="s">
        <v>25</v>
      </c>
      <c r="G54" s="20"/>
      <c r="H54" s="26">
        <f>H55+H57</f>
        <v>318</v>
      </c>
    </row>
    <row r="55" spans="1:8" s="7" customFormat="1" ht="12">
      <c r="A55" s="21" t="s">
        <v>132</v>
      </c>
      <c r="B55" s="18"/>
      <c r="C55" s="20" t="s">
        <v>53</v>
      </c>
      <c r="D55" s="20" t="s">
        <v>23</v>
      </c>
      <c r="E55" s="20" t="s">
        <v>33</v>
      </c>
      <c r="F55" s="20" t="s">
        <v>25</v>
      </c>
      <c r="G55" s="20" t="s">
        <v>34</v>
      </c>
      <c r="H55" s="26">
        <v>318</v>
      </c>
    </row>
    <row r="56" spans="1:8" s="7" customFormat="1" ht="12">
      <c r="A56" s="21" t="s">
        <v>133</v>
      </c>
      <c r="B56" s="18"/>
      <c r="C56" s="20"/>
      <c r="D56" s="20"/>
      <c r="E56" s="20"/>
      <c r="F56" s="20"/>
      <c r="G56" s="20"/>
      <c r="H56" s="26"/>
    </row>
    <row r="57" spans="1:8" s="7" customFormat="1" ht="12">
      <c r="A57" s="21" t="s">
        <v>35</v>
      </c>
      <c r="B57" s="18"/>
      <c r="C57" s="20" t="s">
        <v>53</v>
      </c>
      <c r="D57" s="20" t="s">
        <v>23</v>
      </c>
      <c r="E57" s="20" t="s">
        <v>33</v>
      </c>
      <c r="F57" s="20" t="s">
        <v>25</v>
      </c>
      <c r="G57" s="20" t="s">
        <v>36</v>
      </c>
      <c r="H57" s="26"/>
    </row>
    <row r="58" spans="1:8" s="7" customFormat="1" ht="12">
      <c r="A58" s="31" t="s">
        <v>15</v>
      </c>
      <c r="B58" s="18"/>
      <c r="C58" s="27" t="s">
        <v>53</v>
      </c>
      <c r="D58" s="27" t="s">
        <v>16</v>
      </c>
      <c r="E58" s="27"/>
      <c r="F58" s="27"/>
      <c r="G58" s="27"/>
      <c r="H58" s="28">
        <f>H59+H68+H65</f>
        <v>5305.4</v>
      </c>
    </row>
    <row r="59" spans="1:8" s="7" customFormat="1" ht="12">
      <c r="A59" s="21" t="s">
        <v>144</v>
      </c>
      <c r="B59" s="18"/>
      <c r="C59" s="20" t="s">
        <v>53</v>
      </c>
      <c r="D59" s="20" t="s">
        <v>16</v>
      </c>
      <c r="E59" s="20" t="s">
        <v>5</v>
      </c>
      <c r="F59" s="20"/>
      <c r="G59" s="20"/>
      <c r="H59" s="26">
        <f>H60</f>
        <v>1268.1</v>
      </c>
    </row>
    <row r="60" spans="1:8" s="7" customFormat="1" ht="12">
      <c r="A60" s="21" t="s">
        <v>145</v>
      </c>
      <c r="B60" s="18"/>
      <c r="C60" s="20" t="s">
        <v>53</v>
      </c>
      <c r="D60" s="20" t="s">
        <v>16</v>
      </c>
      <c r="E60" s="20" t="s">
        <v>5</v>
      </c>
      <c r="F60" s="20" t="s">
        <v>54</v>
      </c>
      <c r="G60" s="20"/>
      <c r="H60" s="26">
        <f>H62+H64</f>
        <v>1268.1</v>
      </c>
    </row>
    <row r="61" spans="1:8" s="7" customFormat="1" ht="12">
      <c r="A61" s="21" t="s">
        <v>146</v>
      </c>
      <c r="B61" s="18"/>
      <c r="C61" s="20"/>
      <c r="D61" s="20"/>
      <c r="E61" s="20"/>
      <c r="F61" s="20"/>
      <c r="G61" s="20"/>
      <c r="H61" s="26"/>
    </row>
    <row r="62" spans="1:8" s="7" customFormat="1" ht="12">
      <c r="A62" s="21" t="s">
        <v>147</v>
      </c>
      <c r="B62" s="18"/>
      <c r="C62" s="20" t="s">
        <v>53</v>
      </c>
      <c r="D62" s="20" t="s">
        <v>16</v>
      </c>
      <c r="E62" s="20" t="s">
        <v>5</v>
      </c>
      <c r="F62" s="20" t="s">
        <v>54</v>
      </c>
      <c r="G62" s="20" t="s">
        <v>55</v>
      </c>
      <c r="H62" s="26">
        <v>436.7</v>
      </c>
    </row>
    <row r="63" spans="1:8" s="7" customFormat="1" ht="12">
      <c r="A63" s="21" t="s">
        <v>148</v>
      </c>
      <c r="B63" s="18"/>
      <c r="C63" s="20"/>
      <c r="D63" s="20"/>
      <c r="E63" s="20"/>
      <c r="F63" s="20"/>
      <c r="G63" s="20"/>
      <c r="H63" s="26"/>
    </row>
    <row r="64" spans="1:8" s="7" customFormat="1" ht="12">
      <c r="A64" s="21" t="s">
        <v>149</v>
      </c>
      <c r="B64" s="18"/>
      <c r="C64" s="20" t="s">
        <v>53</v>
      </c>
      <c r="D64" s="20" t="s">
        <v>16</v>
      </c>
      <c r="E64" s="20" t="s">
        <v>5</v>
      </c>
      <c r="F64" s="20" t="s">
        <v>54</v>
      </c>
      <c r="G64" s="20" t="s">
        <v>56</v>
      </c>
      <c r="H64" s="26">
        <v>831.4</v>
      </c>
    </row>
    <row r="65" spans="1:8" s="7" customFormat="1" ht="12">
      <c r="A65" s="31" t="s">
        <v>57</v>
      </c>
      <c r="B65" s="18"/>
      <c r="C65" s="27" t="s">
        <v>53</v>
      </c>
      <c r="D65" s="27" t="s">
        <v>16</v>
      </c>
      <c r="E65" s="27" t="s">
        <v>13</v>
      </c>
      <c r="F65" s="27"/>
      <c r="G65" s="27"/>
      <c r="H65" s="28">
        <f>H66</f>
        <v>-7</v>
      </c>
    </row>
    <row r="66" spans="1:8" s="7" customFormat="1" ht="12">
      <c r="A66" s="21" t="s">
        <v>145</v>
      </c>
      <c r="B66" s="18"/>
      <c r="C66" s="20" t="s">
        <v>53</v>
      </c>
      <c r="D66" s="20" t="s">
        <v>16</v>
      </c>
      <c r="E66" s="20" t="s">
        <v>13</v>
      </c>
      <c r="F66" s="20" t="s">
        <v>54</v>
      </c>
      <c r="G66" s="20"/>
      <c r="H66" s="26">
        <f>H67</f>
        <v>-7</v>
      </c>
    </row>
    <row r="67" spans="1:8" s="7" customFormat="1" ht="12">
      <c r="A67" s="21" t="s">
        <v>280</v>
      </c>
      <c r="B67" s="18"/>
      <c r="C67" s="20" t="s">
        <v>53</v>
      </c>
      <c r="D67" s="20" t="s">
        <v>16</v>
      </c>
      <c r="E67" s="20" t="s">
        <v>13</v>
      </c>
      <c r="F67" s="20" t="s">
        <v>54</v>
      </c>
      <c r="G67" s="20" t="s">
        <v>281</v>
      </c>
      <c r="H67" s="26">
        <v>-7</v>
      </c>
    </row>
    <row r="68" spans="1:8" s="7" customFormat="1" ht="12">
      <c r="A68" s="31" t="s">
        <v>150</v>
      </c>
      <c r="B68" s="18"/>
      <c r="C68" s="27" t="s">
        <v>53</v>
      </c>
      <c r="D68" s="27" t="s">
        <v>16</v>
      </c>
      <c r="E68" s="27" t="s">
        <v>6</v>
      </c>
      <c r="F68" s="27"/>
      <c r="G68" s="27"/>
      <c r="H68" s="28">
        <f>H82+H71+H74+H80+H91</f>
        <v>4044.3</v>
      </c>
    </row>
    <row r="69" spans="1:8" s="7" customFormat="1" ht="12">
      <c r="A69" s="21" t="s">
        <v>254</v>
      </c>
      <c r="B69" s="18"/>
      <c r="C69" s="27"/>
      <c r="D69" s="27"/>
      <c r="E69" s="27"/>
      <c r="F69" s="27"/>
      <c r="G69" s="27"/>
      <c r="H69" s="28"/>
    </row>
    <row r="70" spans="1:8" s="7" customFormat="1" ht="12">
      <c r="A70" s="21" t="s">
        <v>255</v>
      </c>
      <c r="B70" s="18"/>
      <c r="C70" s="27"/>
      <c r="D70" s="27"/>
      <c r="E70" s="27"/>
      <c r="F70" s="27"/>
      <c r="G70" s="27"/>
      <c r="H70" s="28"/>
    </row>
    <row r="71" spans="1:8" s="7" customFormat="1" ht="12">
      <c r="A71" s="21" t="s">
        <v>256</v>
      </c>
      <c r="B71" s="18"/>
      <c r="C71" s="20" t="s">
        <v>53</v>
      </c>
      <c r="D71" s="20" t="s">
        <v>16</v>
      </c>
      <c r="E71" s="20" t="s">
        <v>6</v>
      </c>
      <c r="F71" s="20" t="s">
        <v>257</v>
      </c>
      <c r="G71" s="20"/>
      <c r="H71" s="26">
        <f>H72</f>
        <v>54.2</v>
      </c>
    </row>
    <row r="72" spans="1:8" s="7" customFormat="1" ht="12">
      <c r="A72" s="21" t="s">
        <v>89</v>
      </c>
      <c r="B72" s="18"/>
      <c r="C72" s="20" t="s">
        <v>53</v>
      </c>
      <c r="D72" s="20" t="s">
        <v>16</v>
      </c>
      <c r="E72" s="20" t="s">
        <v>6</v>
      </c>
      <c r="F72" s="20" t="s">
        <v>257</v>
      </c>
      <c r="G72" s="20" t="s">
        <v>90</v>
      </c>
      <c r="H72" s="26">
        <v>54.2</v>
      </c>
    </row>
    <row r="73" spans="1:8" s="7" customFormat="1" ht="12">
      <c r="A73" s="21" t="s">
        <v>254</v>
      </c>
      <c r="B73" s="18"/>
      <c r="C73" s="20"/>
      <c r="D73" s="20"/>
      <c r="E73" s="20"/>
      <c r="F73" s="20"/>
      <c r="G73" s="20"/>
      <c r="H73" s="26"/>
    </row>
    <row r="74" spans="1:8" s="7" customFormat="1" ht="12">
      <c r="A74" s="21" t="s">
        <v>258</v>
      </c>
      <c r="B74" s="18"/>
      <c r="C74" s="20" t="s">
        <v>53</v>
      </c>
      <c r="D74" s="20" t="s">
        <v>16</v>
      </c>
      <c r="E74" s="20" t="s">
        <v>6</v>
      </c>
      <c r="F74" s="20" t="s">
        <v>259</v>
      </c>
      <c r="G74" s="20"/>
      <c r="H74" s="26">
        <f>H75</f>
        <v>3.8</v>
      </c>
    </row>
    <row r="75" spans="1:8" s="7" customFormat="1" ht="12">
      <c r="A75" s="21" t="s">
        <v>89</v>
      </c>
      <c r="B75" s="18"/>
      <c r="C75" s="20" t="s">
        <v>53</v>
      </c>
      <c r="D75" s="20" t="s">
        <v>16</v>
      </c>
      <c r="E75" s="20" t="s">
        <v>6</v>
      </c>
      <c r="F75" s="20" t="s">
        <v>259</v>
      </c>
      <c r="G75" s="20" t="s">
        <v>90</v>
      </c>
      <c r="H75" s="26">
        <v>3.8</v>
      </c>
    </row>
    <row r="76" spans="1:8" s="7" customFormat="1" ht="12">
      <c r="A76" s="21" t="s">
        <v>151</v>
      </c>
      <c r="B76" s="18"/>
      <c r="C76" s="20"/>
      <c r="D76" s="20"/>
      <c r="E76" s="20"/>
      <c r="F76" s="20"/>
      <c r="G76" s="20"/>
      <c r="H76" s="26"/>
    </row>
    <row r="77" spans="1:8" s="7" customFormat="1" ht="12">
      <c r="A77" s="21" t="s">
        <v>152</v>
      </c>
      <c r="B77" s="18"/>
      <c r="C77" s="20"/>
      <c r="D77" s="20"/>
      <c r="E77" s="20"/>
      <c r="F77" s="20"/>
      <c r="G77" s="20"/>
      <c r="H77" s="26"/>
    </row>
    <row r="78" spans="1:8" s="7" customFormat="1" ht="12">
      <c r="A78" s="21" t="s">
        <v>291</v>
      </c>
      <c r="B78" s="18"/>
      <c r="C78" s="20"/>
      <c r="D78" s="20"/>
      <c r="E78" s="20"/>
      <c r="F78" s="20"/>
      <c r="G78" s="20"/>
      <c r="H78" s="26"/>
    </row>
    <row r="79" spans="1:8" s="7" customFormat="1" ht="12">
      <c r="A79" s="21" t="s">
        <v>292</v>
      </c>
      <c r="B79" s="18"/>
      <c r="C79" s="20"/>
      <c r="D79" s="20"/>
      <c r="E79" s="20"/>
      <c r="F79" s="20"/>
      <c r="G79" s="20"/>
      <c r="H79" s="26"/>
    </row>
    <row r="80" spans="1:8" s="7" customFormat="1" ht="12">
      <c r="A80" s="21" t="s">
        <v>293</v>
      </c>
      <c r="B80" s="18"/>
      <c r="C80" s="20" t="s">
        <v>53</v>
      </c>
      <c r="D80" s="20" t="s">
        <v>16</v>
      </c>
      <c r="E80" s="20" t="s">
        <v>6</v>
      </c>
      <c r="F80" s="20" t="s">
        <v>294</v>
      </c>
      <c r="G80" s="20"/>
      <c r="H80" s="26">
        <f>H81</f>
        <v>135.4</v>
      </c>
    </row>
    <row r="81" spans="1:8" s="7" customFormat="1" ht="12">
      <c r="A81" s="21" t="s">
        <v>89</v>
      </c>
      <c r="B81" s="18"/>
      <c r="C81" s="20" t="s">
        <v>53</v>
      </c>
      <c r="D81" s="20" t="s">
        <v>16</v>
      </c>
      <c r="E81" s="20" t="s">
        <v>6</v>
      </c>
      <c r="F81" s="20" t="s">
        <v>294</v>
      </c>
      <c r="G81" s="20" t="s">
        <v>90</v>
      </c>
      <c r="H81" s="26">
        <v>135.4</v>
      </c>
    </row>
    <row r="82" spans="1:8" s="7" customFormat="1" ht="12">
      <c r="A82" s="21" t="s">
        <v>153</v>
      </c>
      <c r="B82" s="18"/>
      <c r="C82" s="20" t="s">
        <v>53</v>
      </c>
      <c r="D82" s="20" t="s">
        <v>16</v>
      </c>
      <c r="E82" s="20" t="s">
        <v>6</v>
      </c>
      <c r="F82" s="20" t="s">
        <v>58</v>
      </c>
      <c r="G82" s="20"/>
      <c r="H82" s="26">
        <f>H84+H86+H88+H89</f>
        <v>3673.1</v>
      </c>
    </row>
    <row r="83" spans="1:8" s="7" customFormat="1" ht="12">
      <c r="A83" s="21" t="s">
        <v>154</v>
      </c>
      <c r="B83" s="18"/>
      <c r="C83" s="20"/>
      <c r="D83" s="20"/>
      <c r="E83" s="20"/>
      <c r="F83" s="20"/>
      <c r="G83" s="20"/>
      <c r="H83" s="26"/>
    </row>
    <row r="84" spans="1:8" s="7" customFormat="1" ht="12">
      <c r="A84" s="21" t="s">
        <v>155</v>
      </c>
      <c r="B84" s="18"/>
      <c r="C84" s="20" t="s">
        <v>53</v>
      </c>
      <c r="D84" s="20" t="s">
        <v>16</v>
      </c>
      <c r="E84" s="20" t="s">
        <v>6</v>
      </c>
      <c r="F84" s="20" t="s">
        <v>58</v>
      </c>
      <c r="G84" s="20" t="s">
        <v>59</v>
      </c>
      <c r="H84" s="26"/>
    </row>
    <row r="85" spans="1:8" s="7" customFormat="1" ht="12">
      <c r="A85" s="21" t="s">
        <v>156</v>
      </c>
      <c r="B85" s="18"/>
      <c r="C85" s="20"/>
      <c r="D85" s="20"/>
      <c r="E85" s="20"/>
      <c r="F85" s="20"/>
      <c r="G85" s="20"/>
      <c r="H85" s="26"/>
    </row>
    <row r="86" spans="1:8" s="7" customFormat="1" ht="12">
      <c r="A86" s="21" t="s">
        <v>157</v>
      </c>
      <c r="B86" s="18"/>
      <c r="C86" s="20" t="s">
        <v>53</v>
      </c>
      <c r="D86" s="20" t="s">
        <v>16</v>
      </c>
      <c r="E86" s="20" t="s">
        <v>6</v>
      </c>
      <c r="F86" s="20" t="s">
        <v>58</v>
      </c>
      <c r="G86" s="20" t="s">
        <v>60</v>
      </c>
      <c r="H86" s="26">
        <v>3673.1</v>
      </c>
    </row>
    <row r="87" spans="1:8" s="7" customFormat="1" ht="12">
      <c r="A87" s="21" t="s">
        <v>158</v>
      </c>
      <c r="B87" s="18"/>
      <c r="C87" s="20"/>
      <c r="D87" s="20"/>
      <c r="E87" s="20"/>
      <c r="F87" s="20"/>
      <c r="G87" s="20"/>
      <c r="H87" s="26"/>
    </row>
    <row r="88" spans="1:8" s="7" customFormat="1" ht="12">
      <c r="A88" s="21" t="s">
        <v>159</v>
      </c>
      <c r="B88" s="18"/>
      <c r="C88" s="20" t="s">
        <v>53</v>
      </c>
      <c r="D88" s="20" t="s">
        <v>16</v>
      </c>
      <c r="E88" s="20" t="s">
        <v>6</v>
      </c>
      <c r="F88" s="20" t="s">
        <v>58</v>
      </c>
      <c r="G88" s="20" t="s">
        <v>61</v>
      </c>
      <c r="H88" s="26"/>
    </row>
    <row r="89" spans="1:8" s="7" customFormat="1" ht="12">
      <c r="A89" s="21" t="s">
        <v>160</v>
      </c>
      <c r="B89" s="18"/>
      <c r="C89" s="20" t="s">
        <v>53</v>
      </c>
      <c r="D89" s="20" t="s">
        <v>16</v>
      </c>
      <c r="E89" s="20" t="s">
        <v>6</v>
      </c>
      <c r="F89" s="20" t="s">
        <v>58</v>
      </c>
      <c r="G89" s="20" t="s">
        <v>18</v>
      </c>
      <c r="H89" s="26"/>
    </row>
    <row r="90" spans="1:8" s="7" customFormat="1" ht="12">
      <c r="A90" s="21" t="s">
        <v>126</v>
      </c>
      <c r="B90" s="16"/>
      <c r="C90" s="30" t="s">
        <v>53</v>
      </c>
      <c r="D90" s="30" t="s">
        <v>16</v>
      </c>
      <c r="E90" s="30" t="s">
        <v>6</v>
      </c>
      <c r="F90" s="30" t="s">
        <v>17</v>
      </c>
      <c r="G90" s="30"/>
      <c r="H90" s="26">
        <f>H91</f>
        <v>177.8</v>
      </c>
    </row>
    <row r="91" spans="1:8" s="7" customFormat="1" ht="12.75" thickBot="1">
      <c r="A91" s="36" t="s">
        <v>161</v>
      </c>
      <c r="B91" s="16"/>
      <c r="C91" s="30" t="s">
        <v>53</v>
      </c>
      <c r="D91" s="30" t="s">
        <v>16</v>
      </c>
      <c r="E91" s="30" t="s">
        <v>6</v>
      </c>
      <c r="F91" s="30" t="s">
        <v>17</v>
      </c>
      <c r="G91" s="30" t="s">
        <v>18</v>
      </c>
      <c r="H91" s="244">
        <v>177.8</v>
      </c>
    </row>
    <row r="92" spans="1:8" s="7" customFormat="1" ht="12.75" thickBot="1">
      <c r="A92" s="189" t="s">
        <v>62</v>
      </c>
      <c r="B92" s="217"/>
      <c r="C92" s="218"/>
      <c r="D92" s="218"/>
      <c r="E92" s="218"/>
      <c r="F92" s="218"/>
      <c r="G92" s="243"/>
      <c r="H92" s="245"/>
    </row>
    <row r="93" spans="1:8" s="7" customFormat="1" ht="12.75" thickBot="1">
      <c r="A93" s="190" t="s">
        <v>63</v>
      </c>
      <c r="B93" s="219"/>
      <c r="C93" s="193" t="s">
        <v>64</v>
      </c>
      <c r="D93" s="220"/>
      <c r="E93" s="220"/>
      <c r="F93" s="220"/>
      <c r="G93" s="220"/>
      <c r="H93" s="227">
        <f>H94+H104</f>
        <v>0</v>
      </c>
    </row>
    <row r="94" spans="1:8" s="7" customFormat="1" ht="12">
      <c r="A94" s="37" t="s">
        <v>65</v>
      </c>
      <c r="B94" s="16"/>
      <c r="C94" s="38" t="s">
        <v>64</v>
      </c>
      <c r="D94" s="38" t="s">
        <v>66</v>
      </c>
      <c r="E94" s="38"/>
      <c r="F94" s="38"/>
      <c r="G94" s="38"/>
      <c r="H94" s="50">
        <f>H95+H100</f>
        <v>-1150</v>
      </c>
    </row>
    <row r="95" spans="1:8" s="7" customFormat="1" ht="12">
      <c r="A95" s="21" t="s">
        <v>67</v>
      </c>
      <c r="B95" s="18"/>
      <c r="C95" s="20" t="s">
        <v>64</v>
      </c>
      <c r="D95" s="20" t="s">
        <v>66</v>
      </c>
      <c r="E95" s="20" t="s">
        <v>5</v>
      </c>
      <c r="F95" s="20"/>
      <c r="G95" s="20"/>
      <c r="H95" s="26">
        <f>H96</f>
        <v>-1150</v>
      </c>
    </row>
    <row r="96" spans="1:8" s="7" customFormat="1" ht="12">
      <c r="A96" s="21" t="s">
        <v>68</v>
      </c>
      <c r="B96" s="18"/>
      <c r="C96" s="20" t="s">
        <v>64</v>
      </c>
      <c r="D96" s="20" t="s">
        <v>66</v>
      </c>
      <c r="E96" s="20" t="s">
        <v>5</v>
      </c>
      <c r="F96" s="20" t="s">
        <v>69</v>
      </c>
      <c r="G96" s="20"/>
      <c r="H96" s="26">
        <f>H97+H98+H99</f>
        <v>-1150</v>
      </c>
    </row>
    <row r="97" spans="1:8" s="7" customFormat="1" ht="12">
      <c r="A97" s="21" t="s">
        <v>162</v>
      </c>
      <c r="B97" s="18"/>
      <c r="C97" s="20" t="s">
        <v>64</v>
      </c>
      <c r="D97" s="20" t="s">
        <v>66</v>
      </c>
      <c r="E97" s="20" t="s">
        <v>5</v>
      </c>
      <c r="F97" s="20" t="s">
        <v>69</v>
      </c>
      <c r="G97" s="20" t="s">
        <v>70</v>
      </c>
      <c r="H97" s="26">
        <v>-900</v>
      </c>
    </row>
    <row r="98" spans="1:8" s="7" customFormat="1" ht="12">
      <c r="A98" s="21" t="s">
        <v>71</v>
      </c>
      <c r="B98" s="18"/>
      <c r="C98" s="20" t="s">
        <v>64</v>
      </c>
      <c r="D98" s="20" t="s">
        <v>66</v>
      </c>
      <c r="E98" s="20" t="s">
        <v>5</v>
      </c>
      <c r="F98" s="20" t="s">
        <v>69</v>
      </c>
      <c r="G98" s="20" t="s">
        <v>72</v>
      </c>
      <c r="H98" s="26"/>
    </row>
    <row r="99" spans="1:8" s="7" customFormat="1" ht="12">
      <c r="A99" s="21" t="s">
        <v>163</v>
      </c>
      <c r="B99" s="18"/>
      <c r="C99" s="20" t="s">
        <v>64</v>
      </c>
      <c r="D99" s="20" t="s">
        <v>66</v>
      </c>
      <c r="E99" s="20" t="s">
        <v>5</v>
      </c>
      <c r="F99" s="20" t="s">
        <v>69</v>
      </c>
      <c r="G99" s="20" t="s">
        <v>73</v>
      </c>
      <c r="H99" s="26">
        <v>-250</v>
      </c>
    </row>
    <row r="100" spans="1:8" s="7" customFormat="1" ht="12">
      <c r="A100" s="21" t="s">
        <v>126</v>
      </c>
      <c r="B100" s="18"/>
      <c r="C100" s="20" t="s">
        <v>64</v>
      </c>
      <c r="D100" s="20" t="s">
        <v>66</v>
      </c>
      <c r="E100" s="20" t="s">
        <v>5</v>
      </c>
      <c r="F100" s="20" t="s">
        <v>17</v>
      </c>
      <c r="G100" s="20"/>
      <c r="H100" s="26"/>
    </row>
    <row r="101" spans="1:8" s="7" customFormat="1" ht="12">
      <c r="A101" s="21" t="s">
        <v>261</v>
      </c>
      <c r="B101" s="18"/>
      <c r="C101" s="20"/>
      <c r="D101" s="20"/>
      <c r="E101" s="20"/>
      <c r="F101" s="20"/>
      <c r="G101" s="20"/>
      <c r="H101" s="26"/>
    </row>
    <row r="102" spans="1:8" s="7" customFormat="1" ht="12">
      <c r="A102" s="21" t="s">
        <v>262</v>
      </c>
      <c r="B102" s="18"/>
      <c r="C102" s="20"/>
      <c r="D102" s="20"/>
      <c r="E102" s="20"/>
      <c r="F102" s="20"/>
      <c r="G102" s="20"/>
      <c r="H102" s="26"/>
    </row>
    <row r="103" spans="1:8" s="7" customFormat="1" ht="12">
      <c r="A103" s="21" t="s">
        <v>263</v>
      </c>
      <c r="B103" s="18"/>
      <c r="C103" s="20" t="s">
        <v>64</v>
      </c>
      <c r="D103" s="20" t="s">
        <v>66</v>
      </c>
      <c r="E103" s="20" t="s">
        <v>5</v>
      </c>
      <c r="F103" s="20" t="s">
        <v>17</v>
      </c>
      <c r="G103" s="20" t="s">
        <v>260</v>
      </c>
      <c r="H103" s="26"/>
    </row>
    <row r="104" spans="1:8" s="7" customFormat="1" ht="12">
      <c r="A104" s="31" t="s">
        <v>15</v>
      </c>
      <c r="B104" s="25"/>
      <c r="C104" s="27" t="s">
        <v>64</v>
      </c>
      <c r="D104" s="27" t="s">
        <v>16</v>
      </c>
      <c r="E104" s="27"/>
      <c r="F104" s="27"/>
      <c r="G104" s="27"/>
      <c r="H104" s="28">
        <f>H105</f>
        <v>1150</v>
      </c>
    </row>
    <row r="105" spans="1:8" s="7" customFormat="1" ht="12">
      <c r="A105" s="21" t="s">
        <v>125</v>
      </c>
      <c r="B105" s="18"/>
      <c r="C105" s="20" t="s">
        <v>64</v>
      </c>
      <c r="D105" s="20" t="s">
        <v>16</v>
      </c>
      <c r="E105" s="20" t="s">
        <v>6</v>
      </c>
      <c r="F105" s="20"/>
      <c r="G105" s="20"/>
      <c r="H105" s="26">
        <f>H109+H115</f>
        <v>1150</v>
      </c>
    </row>
    <row r="106" spans="1:8" s="7" customFormat="1" ht="12">
      <c r="A106" s="21" t="s">
        <v>151</v>
      </c>
      <c r="B106" s="18"/>
      <c r="C106" s="20"/>
      <c r="D106" s="20"/>
      <c r="E106" s="20"/>
      <c r="F106" s="20"/>
      <c r="G106" s="20"/>
      <c r="H106" s="26"/>
    </row>
    <row r="107" spans="1:8" s="7" customFormat="1" ht="12">
      <c r="A107" s="21" t="s">
        <v>164</v>
      </c>
      <c r="B107" s="18"/>
      <c r="C107" s="20"/>
      <c r="D107" s="20"/>
      <c r="E107" s="20"/>
      <c r="F107" s="20"/>
      <c r="G107" s="20"/>
      <c r="H107" s="26"/>
    </row>
    <row r="108" spans="1:8" s="7" customFormat="1" ht="12">
      <c r="A108" s="21" t="s">
        <v>165</v>
      </c>
      <c r="B108" s="18"/>
      <c r="C108" s="20"/>
      <c r="D108" s="20"/>
      <c r="E108" s="20"/>
      <c r="F108" s="20"/>
      <c r="G108" s="20"/>
      <c r="H108" s="26"/>
    </row>
    <row r="109" spans="1:8" s="7" customFormat="1" ht="12">
      <c r="A109" s="21" t="s">
        <v>166</v>
      </c>
      <c r="B109" s="18"/>
      <c r="C109" s="20" t="s">
        <v>64</v>
      </c>
      <c r="D109" s="20" t="s">
        <v>16</v>
      </c>
      <c r="E109" s="20" t="s">
        <v>6</v>
      </c>
      <c r="F109" s="20" t="s">
        <v>74</v>
      </c>
      <c r="G109" s="20"/>
      <c r="H109" s="26">
        <f>H110+H112</f>
        <v>800</v>
      </c>
    </row>
    <row r="110" spans="1:8" s="7" customFormat="1" ht="12">
      <c r="A110" s="21" t="s">
        <v>177</v>
      </c>
      <c r="B110" s="18"/>
      <c r="C110" s="20" t="s">
        <v>64</v>
      </c>
      <c r="D110" s="20" t="s">
        <v>16</v>
      </c>
      <c r="E110" s="20" t="s">
        <v>6</v>
      </c>
      <c r="F110" s="20" t="s">
        <v>74</v>
      </c>
      <c r="G110" s="20" t="s">
        <v>18</v>
      </c>
      <c r="H110" s="26"/>
    </row>
    <row r="111" spans="1:8" s="7" customFormat="1" ht="12">
      <c r="A111" s="21" t="s">
        <v>167</v>
      </c>
      <c r="B111" s="18"/>
      <c r="C111" s="20"/>
      <c r="D111" s="20"/>
      <c r="E111" s="20"/>
      <c r="F111" s="20"/>
      <c r="G111" s="20"/>
      <c r="H111" s="26"/>
    </row>
    <row r="112" spans="1:8" s="7" customFormat="1" ht="12">
      <c r="A112" s="21" t="s">
        <v>168</v>
      </c>
      <c r="B112" s="18"/>
      <c r="C112" s="20" t="s">
        <v>64</v>
      </c>
      <c r="D112" s="20" t="s">
        <v>16</v>
      </c>
      <c r="E112" s="20" t="s">
        <v>6</v>
      </c>
      <c r="F112" s="20" t="s">
        <v>74</v>
      </c>
      <c r="G112" s="20" t="s">
        <v>75</v>
      </c>
      <c r="H112" s="26">
        <v>800</v>
      </c>
    </row>
    <row r="113" spans="1:8" s="7" customFormat="1" ht="12">
      <c r="A113" s="21" t="s">
        <v>151</v>
      </c>
      <c r="B113" s="18"/>
      <c r="C113" s="20"/>
      <c r="D113" s="20"/>
      <c r="E113" s="20"/>
      <c r="F113" s="20"/>
      <c r="G113" s="20"/>
      <c r="H113" s="26"/>
    </row>
    <row r="114" spans="1:8" s="7" customFormat="1" ht="12">
      <c r="A114" s="21" t="s">
        <v>169</v>
      </c>
      <c r="B114" s="18"/>
      <c r="C114" s="20"/>
      <c r="D114" s="20"/>
      <c r="E114" s="20"/>
      <c r="F114" s="20"/>
      <c r="G114" s="20"/>
      <c r="H114" s="26"/>
    </row>
    <row r="115" spans="1:8" s="7" customFormat="1" ht="12">
      <c r="A115" s="21" t="s">
        <v>14</v>
      </c>
      <c r="B115" s="18"/>
      <c r="C115" s="20" t="s">
        <v>64</v>
      </c>
      <c r="D115" s="20" t="s">
        <v>16</v>
      </c>
      <c r="E115" s="20" t="s">
        <v>6</v>
      </c>
      <c r="F115" s="20" t="s">
        <v>58</v>
      </c>
      <c r="G115" s="20"/>
      <c r="H115" s="26">
        <f>H117+H118</f>
        <v>350</v>
      </c>
    </row>
    <row r="116" spans="1:8" s="7" customFormat="1" ht="12">
      <c r="A116" s="21" t="s">
        <v>167</v>
      </c>
      <c r="B116" s="18"/>
      <c r="C116" s="20"/>
      <c r="D116" s="20"/>
      <c r="E116" s="20"/>
      <c r="F116" s="20"/>
      <c r="G116" s="20"/>
      <c r="H116" s="26"/>
    </row>
    <row r="117" spans="1:8" s="7" customFormat="1" ht="12">
      <c r="A117" s="21" t="s">
        <v>168</v>
      </c>
      <c r="B117" s="18"/>
      <c r="C117" s="20" t="s">
        <v>64</v>
      </c>
      <c r="D117" s="20" t="s">
        <v>16</v>
      </c>
      <c r="E117" s="20" t="s">
        <v>6</v>
      </c>
      <c r="F117" s="20" t="s">
        <v>58</v>
      </c>
      <c r="G117" s="20" t="s">
        <v>75</v>
      </c>
      <c r="H117" s="26">
        <v>100</v>
      </c>
    </row>
    <row r="118" spans="1:8" s="7" customFormat="1" ht="12.75" thickBot="1">
      <c r="A118" s="36" t="s">
        <v>161</v>
      </c>
      <c r="B118" s="22"/>
      <c r="C118" s="34" t="s">
        <v>64</v>
      </c>
      <c r="D118" s="34" t="s">
        <v>16</v>
      </c>
      <c r="E118" s="34" t="s">
        <v>6</v>
      </c>
      <c r="F118" s="34" t="s">
        <v>58</v>
      </c>
      <c r="G118" s="34" t="s">
        <v>18</v>
      </c>
      <c r="H118" s="49">
        <v>250</v>
      </c>
    </row>
    <row r="119" spans="1:8" s="7" customFormat="1" ht="12">
      <c r="A119" s="189" t="s">
        <v>76</v>
      </c>
      <c r="B119" s="217"/>
      <c r="C119" s="218"/>
      <c r="D119" s="218"/>
      <c r="E119" s="218"/>
      <c r="F119" s="218"/>
      <c r="G119" s="218"/>
      <c r="H119" s="221"/>
    </row>
    <row r="120" spans="1:8" s="7" customFormat="1" ht="12.75" thickBot="1">
      <c r="A120" s="190" t="s">
        <v>77</v>
      </c>
      <c r="B120" s="219"/>
      <c r="C120" s="193" t="s">
        <v>78</v>
      </c>
      <c r="D120" s="220"/>
      <c r="E120" s="220"/>
      <c r="F120" s="220"/>
      <c r="G120" s="220"/>
      <c r="H120" s="222">
        <f>+H121</f>
        <v>918.9</v>
      </c>
    </row>
    <row r="121" spans="1:8" s="7" customFormat="1" ht="12">
      <c r="A121" s="31" t="s">
        <v>22</v>
      </c>
      <c r="B121" s="18"/>
      <c r="C121" s="27" t="s">
        <v>78</v>
      </c>
      <c r="D121" s="27" t="s">
        <v>23</v>
      </c>
      <c r="E121" s="27"/>
      <c r="F121" s="27"/>
      <c r="G121" s="27"/>
      <c r="H121" s="28">
        <f>H122+H125</f>
        <v>918.9</v>
      </c>
    </row>
    <row r="122" spans="1:8" s="7" customFormat="1" ht="12">
      <c r="A122" s="21" t="s">
        <v>24</v>
      </c>
      <c r="B122" s="18"/>
      <c r="C122" s="20" t="s">
        <v>78</v>
      </c>
      <c r="D122" s="20" t="s">
        <v>23</v>
      </c>
      <c r="E122" s="20" t="s">
        <v>5</v>
      </c>
      <c r="F122" s="20"/>
      <c r="G122" s="20"/>
      <c r="H122" s="26">
        <f>H123</f>
        <v>84.1</v>
      </c>
    </row>
    <row r="123" spans="1:8" s="7" customFormat="1" ht="12">
      <c r="A123" s="21" t="s">
        <v>250</v>
      </c>
      <c r="B123" s="18"/>
      <c r="C123" s="20" t="s">
        <v>78</v>
      </c>
      <c r="D123" s="20" t="s">
        <v>23</v>
      </c>
      <c r="E123" s="20" t="s">
        <v>5</v>
      </c>
      <c r="F123" s="20" t="s">
        <v>25</v>
      </c>
      <c r="G123" s="20"/>
      <c r="H123" s="26">
        <f>H124</f>
        <v>84.1</v>
      </c>
    </row>
    <row r="124" spans="1:8" s="7" customFormat="1" ht="12">
      <c r="A124" s="21" t="s">
        <v>26</v>
      </c>
      <c r="B124" s="18"/>
      <c r="C124" s="20" t="s">
        <v>78</v>
      </c>
      <c r="D124" s="20" t="s">
        <v>23</v>
      </c>
      <c r="E124" s="20" t="s">
        <v>5</v>
      </c>
      <c r="F124" s="20" t="s">
        <v>25</v>
      </c>
      <c r="G124" s="20" t="s">
        <v>27</v>
      </c>
      <c r="H124" s="26">
        <v>84.1</v>
      </c>
    </row>
    <row r="125" spans="1:8" s="7" customFormat="1" ht="12">
      <c r="A125" s="21" t="s">
        <v>28</v>
      </c>
      <c r="B125" s="18"/>
      <c r="C125" s="20" t="s">
        <v>78</v>
      </c>
      <c r="D125" s="20" t="s">
        <v>23</v>
      </c>
      <c r="E125" s="20" t="s">
        <v>13</v>
      </c>
      <c r="F125" s="20"/>
      <c r="G125" s="20"/>
      <c r="H125" s="26">
        <f>H126</f>
        <v>834.8</v>
      </c>
    </row>
    <row r="126" spans="1:8" s="7" customFormat="1" ht="12">
      <c r="A126" s="21" t="s">
        <v>253</v>
      </c>
      <c r="B126" s="18"/>
      <c r="C126" s="20" t="s">
        <v>78</v>
      </c>
      <c r="D126" s="20" t="s">
        <v>23</v>
      </c>
      <c r="E126" s="20" t="s">
        <v>13</v>
      </c>
      <c r="F126" s="20" t="s">
        <v>25</v>
      </c>
      <c r="G126" s="20"/>
      <c r="H126" s="26">
        <f>H128</f>
        <v>834.8</v>
      </c>
    </row>
    <row r="127" spans="1:8" s="7" customFormat="1" ht="12">
      <c r="A127" s="21" t="s">
        <v>170</v>
      </c>
      <c r="B127" s="18"/>
      <c r="C127" s="20"/>
      <c r="D127" s="20"/>
      <c r="E127" s="20"/>
      <c r="F127" s="20"/>
      <c r="G127" s="20"/>
      <c r="H127" s="26"/>
    </row>
    <row r="128" spans="1:8" s="7" customFormat="1" ht="12.75" thickBot="1">
      <c r="A128" s="21" t="s">
        <v>171</v>
      </c>
      <c r="B128" s="18"/>
      <c r="C128" s="20" t="s">
        <v>78</v>
      </c>
      <c r="D128" s="20" t="s">
        <v>23</v>
      </c>
      <c r="E128" s="20" t="s">
        <v>13</v>
      </c>
      <c r="F128" s="20" t="s">
        <v>25</v>
      </c>
      <c r="G128" s="20" t="s">
        <v>29</v>
      </c>
      <c r="H128" s="26">
        <v>834.8</v>
      </c>
    </row>
    <row r="129" spans="1:8" s="7" customFormat="1" ht="12">
      <c r="A129" s="189" t="s">
        <v>79</v>
      </c>
      <c r="B129" s="217"/>
      <c r="C129" s="218"/>
      <c r="D129" s="218"/>
      <c r="E129" s="218"/>
      <c r="F129" s="218"/>
      <c r="G129" s="218"/>
      <c r="H129" s="221"/>
    </row>
    <row r="130" spans="1:8" s="7" customFormat="1" ht="12.75" thickBot="1">
      <c r="A130" s="190" t="s">
        <v>80</v>
      </c>
      <c r="B130" s="219"/>
      <c r="C130" s="193" t="s">
        <v>81</v>
      </c>
      <c r="D130" s="193"/>
      <c r="E130" s="193"/>
      <c r="F130" s="193"/>
      <c r="G130" s="193"/>
      <c r="H130" s="222">
        <f>+H131+H137</f>
        <v>89.19999999999999</v>
      </c>
    </row>
    <row r="131" spans="1:8" s="7" customFormat="1" ht="12">
      <c r="A131" s="31" t="s">
        <v>65</v>
      </c>
      <c r="B131" s="18"/>
      <c r="C131" s="27" t="s">
        <v>81</v>
      </c>
      <c r="D131" s="27" t="s">
        <v>66</v>
      </c>
      <c r="E131" s="27"/>
      <c r="F131" s="27"/>
      <c r="G131" s="27"/>
      <c r="H131" s="28">
        <f>H132</f>
        <v>2.6</v>
      </c>
    </row>
    <row r="132" spans="1:8" s="7" customFormat="1" ht="12">
      <c r="A132" s="21" t="s">
        <v>82</v>
      </c>
      <c r="B132" s="18"/>
      <c r="C132" s="20" t="s">
        <v>81</v>
      </c>
      <c r="D132" s="20" t="s">
        <v>66</v>
      </c>
      <c r="E132" s="20" t="s">
        <v>83</v>
      </c>
      <c r="F132" s="20"/>
      <c r="G132" s="20"/>
      <c r="H132" s="26">
        <f>H133</f>
        <v>2.6</v>
      </c>
    </row>
    <row r="133" spans="1:8" s="7" customFormat="1" ht="12">
      <c r="A133" s="21" t="s">
        <v>173</v>
      </c>
      <c r="B133" s="18"/>
      <c r="C133" s="20" t="s">
        <v>81</v>
      </c>
      <c r="D133" s="20" t="s">
        <v>66</v>
      </c>
      <c r="E133" s="20" t="s">
        <v>83</v>
      </c>
      <c r="F133" s="20" t="s">
        <v>84</v>
      </c>
      <c r="G133" s="20"/>
      <c r="H133" s="26">
        <f>H134+H136</f>
        <v>2.6</v>
      </c>
    </row>
    <row r="134" spans="1:8" s="7" customFormat="1" ht="12">
      <c r="A134" s="21" t="s">
        <v>9</v>
      </c>
      <c r="B134" s="18"/>
      <c r="C134" s="20" t="s">
        <v>81</v>
      </c>
      <c r="D134" s="20" t="s">
        <v>66</v>
      </c>
      <c r="E134" s="20" t="s">
        <v>83</v>
      </c>
      <c r="F134" s="20" t="s">
        <v>84</v>
      </c>
      <c r="G134" s="20" t="s">
        <v>10</v>
      </c>
      <c r="H134" s="26">
        <v>2.6</v>
      </c>
    </row>
    <row r="135" spans="1:8" s="7" customFormat="1" ht="12">
      <c r="A135" s="21" t="s">
        <v>174</v>
      </c>
      <c r="B135" s="18"/>
      <c r="C135" s="20"/>
      <c r="D135" s="20"/>
      <c r="E135" s="20"/>
      <c r="F135" s="20"/>
      <c r="G135" s="20"/>
      <c r="H135" s="26"/>
    </row>
    <row r="136" spans="1:8" s="7" customFormat="1" ht="12">
      <c r="A136" s="21" t="s">
        <v>175</v>
      </c>
      <c r="B136" s="18"/>
      <c r="C136" s="20" t="s">
        <v>81</v>
      </c>
      <c r="D136" s="20" t="s">
        <v>66</v>
      </c>
      <c r="E136" s="20" t="s">
        <v>83</v>
      </c>
      <c r="F136" s="20" t="s">
        <v>84</v>
      </c>
      <c r="G136" s="20" t="s">
        <v>85</v>
      </c>
      <c r="H136" s="26"/>
    </row>
    <row r="137" spans="1:8" s="7" customFormat="1" ht="12">
      <c r="A137" s="31" t="s">
        <v>15</v>
      </c>
      <c r="B137" s="18"/>
      <c r="C137" s="27" t="s">
        <v>81</v>
      </c>
      <c r="D137" s="27" t="s">
        <v>16</v>
      </c>
      <c r="E137" s="27"/>
      <c r="F137" s="27"/>
      <c r="G137" s="27"/>
      <c r="H137" s="28">
        <f>H138</f>
        <v>86.6</v>
      </c>
    </row>
    <row r="138" spans="1:8" s="7" customFormat="1" ht="12">
      <c r="A138" s="21" t="s">
        <v>86</v>
      </c>
      <c r="B138" s="18"/>
      <c r="C138" s="20" t="s">
        <v>81</v>
      </c>
      <c r="D138" s="20" t="s">
        <v>16</v>
      </c>
      <c r="E138" s="20" t="s">
        <v>83</v>
      </c>
      <c r="F138" s="20"/>
      <c r="G138" s="20"/>
      <c r="H138" s="26">
        <f>H139</f>
        <v>86.6</v>
      </c>
    </row>
    <row r="139" spans="1:8" s="7" customFormat="1" ht="12">
      <c r="A139" s="21" t="s">
        <v>176</v>
      </c>
      <c r="B139" s="18"/>
      <c r="C139" s="20" t="s">
        <v>81</v>
      </c>
      <c r="D139" s="20" t="s">
        <v>16</v>
      </c>
      <c r="E139" s="20" t="s">
        <v>83</v>
      </c>
      <c r="F139" s="20" t="s">
        <v>87</v>
      </c>
      <c r="G139" s="20"/>
      <c r="H139" s="26">
        <f>H141</f>
        <v>86.6</v>
      </c>
    </row>
    <row r="140" spans="1:8" s="7" customFormat="1" ht="12">
      <c r="A140" s="21" t="s">
        <v>148</v>
      </c>
      <c r="B140" s="18"/>
      <c r="C140" s="20"/>
      <c r="D140" s="20"/>
      <c r="E140" s="20"/>
      <c r="F140" s="20"/>
      <c r="G140" s="20"/>
      <c r="H140" s="26"/>
    </row>
    <row r="141" spans="1:8" s="7" customFormat="1" ht="12.75" thickBot="1">
      <c r="A141" s="36" t="s">
        <v>149</v>
      </c>
      <c r="B141" s="22"/>
      <c r="C141" s="34" t="s">
        <v>81</v>
      </c>
      <c r="D141" s="34" t="s">
        <v>16</v>
      </c>
      <c r="E141" s="34" t="s">
        <v>83</v>
      </c>
      <c r="F141" s="34" t="s">
        <v>87</v>
      </c>
      <c r="G141" s="34" t="s">
        <v>56</v>
      </c>
      <c r="H141" s="49">
        <v>86.6</v>
      </c>
    </row>
    <row r="142" spans="1:8" s="7" customFormat="1" ht="12">
      <c r="A142" s="189" t="s">
        <v>277</v>
      </c>
      <c r="B142" s="217"/>
      <c r="C142" s="218"/>
      <c r="D142" s="224"/>
      <c r="E142" s="224"/>
      <c r="F142" s="224"/>
      <c r="G142" s="224"/>
      <c r="H142" s="225"/>
    </row>
    <row r="143" spans="1:8" s="7" customFormat="1" ht="12.75" thickBot="1">
      <c r="A143" s="190" t="s">
        <v>278</v>
      </c>
      <c r="B143" s="219"/>
      <c r="C143" s="193" t="s">
        <v>279</v>
      </c>
      <c r="D143" s="226"/>
      <c r="E143" s="226"/>
      <c r="F143" s="226"/>
      <c r="G143" s="226"/>
      <c r="H143" s="227">
        <f>+H144+H149+H159</f>
        <v>76000</v>
      </c>
    </row>
    <row r="144" spans="1:8" s="7" customFormat="1" ht="12">
      <c r="A144" s="138" t="s">
        <v>282</v>
      </c>
      <c r="B144" s="138"/>
      <c r="C144" s="139" t="s">
        <v>279</v>
      </c>
      <c r="D144" s="139" t="s">
        <v>33</v>
      </c>
      <c r="E144" s="139"/>
      <c r="F144" s="139"/>
      <c r="G144" s="139"/>
      <c r="H144" s="234">
        <f>H145</f>
        <v>71000</v>
      </c>
    </row>
    <row r="145" spans="1:8" s="7" customFormat="1" ht="12">
      <c r="A145" s="136" t="s">
        <v>283</v>
      </c>
      <c r="B145" s="136"/>
      <c r="C145" s="135" t="s">
        <v>279</v>
      </c>
      <c r="D145" s="135" t="s">
        <v>33</v>
      </c>
      <c r="E145" s="135" t="s">
        <v>33</v>
      </c>
      <c r="F145" s="135"/>
      <c r="G145" s="135"/>
      <c r="H145" s="181">
        <f>H146</f>
        <v>71000</v>
      </c>
    </row>
    <row r="146" spans="1:8" s="7" customFormat="1" ht="12">
      <c r="A146" s="136" t="s">
        <v>284</v>
      </c>
      <c r="B146" s="136"/>
      <c r="C146" s="135" t="s">
        <v>279</v>
      </c>
      <c r="D146" s="135" t="s">
        <v>33</v>
      </c>
      <c r="E146" s="135" t="s">
        <v>33</v>
      </c>
      <c r="F146" s="135" t="s">
        <v>286</v>
      </c>
      <c r="G146" s="135"/>
      <c r="H146" s="181">
        <f>H148</f>
        <v>71000</v>
      </c>
    </row>
    <row r="147" spans="1:8" s="7" customFormat="1" ht="12">
      <c r="A147" s="136" t="s">
        <v>284</v>
      </c>
      <c r="B147" s="136"/>
      <c r="C147" s="135"/>
      <c r="D147" s="135"/>
      <c r="E147" s="135"/>
      <c r="F147" s="135"/>
      <c r="G147" s="135"/>
      <c r="H147" s="181"/>
    </row>
    <row r="148" spans="1:8" s="7" customFormat="1" ht="12">
      <c r="A148" s="136" t="s">
        <v>285</v>
      </c>
      <c r="B148" s="136"/>
      <c r="C148" s="135" t="s">
        <v>279</v>
      </c>
      <c r="D148" s="135" t="s">
        <v>33</v>
      </c>
      <c r="E148" s="135" t="s">
        <v>33</v>
      </c>
      <c r="F148" s="135" t="s">
        <v>286</v>
      </c>
      <c r="G148" s="135" t="s">
        <v>287</v>
      </c>
      <c r="H148" s="181">
        <v>71000</v>
      </c>
    </row>
    <row r="149" spans="1:8" s="7" customFormat="1" ht="12">
      <c r="A149" s="31" t="s">
        <v>22</v>
      </c>
      <c r="B149" s="18"/>
      <c r="C149" s="27" t="s">
        <v>21</v>
      </c>
      <c r="D149" s="27" t="s">
        <v>23</v>
      </c>
      <c r="E149" s="27"/>
      <c r="F149" s="27"/>
      <c r="G149" s="27"/>
      <c r="H149" s="181">
        <v>4400</v>
      </c>
    </row>
    <row r="150" spans="1:8" s="7" customFormat="1" ht="12">
      <c r="A150" s="21" t="s">
        <v>24</v>
      </c>
      <c r="B150" s="18"/>
      <c r="C150" s="20" t="s">
        <v>21</v>
      </c>
      <c r="D150" s="20" t="s">
        <v>23</v>
      </c>
      <c r="E150" s="20" t="s">
        <v>5</v>
      </c>
      <c r="F150" s="20"/>
      <c r="G150" s="20"/>
      <c r="H150" s="181">
        <v>1696</v>
      </c>
    </row>
    <row r="151" spans="1:8" s="7" customFormat="1" ht="12">
      <c r="A151" s="21" t="s">
        <v>252</v>
      </c>
      <c r="B151" s="18"/>
      <c r="C151" s="20" t="s">
        <v>21</v>
      </c>
      <c r="D151" s="20" t="s">
        <v>23</v>
      </c>
      <c r="E151" s="20" t="s">
        <v>5</v>
      </c>
      <c r="F151" s="20" t="s">
        <v>25</v>
      </c>
      <c r="G151" s="20"/>
      <c r="H151" s="181">
        <v>1696</v>
      </c>
    </row>
    <row r="152" spans="1:8" s="7" customFormat="1" ht="12">
      <c r="A152" s="21" t="s">
        <v>26</v>
      </c>
      <c r="B152" s="18"/>
      <c r="C152" s="20" t="s">
        <v>21</v>
      </c>
      <c r="D152" s="20" t="s">
        <v>23</v>
      </c>
      <c r="E152" s="20" t="s">
        <v>5</v>
      </c>
      <c r="F152" s="20" t="s">
        <v>25</v>
      </c>
      <c r="G152" s="20" t="s">
        <v>27</v>
      </c>
      <c r="H152" s="181">
        <v>1696</v>
      </c>
    </row>
    <row r="153" spans="1:8" s="7" customFormat="1" ht="12">
      <c r="A153" s="21" t="s">
        <v>28</v>
      </c>
      <c r="B153" s="18"/>
      <c r="C153" s="20" t="s">
        <v>21</v>
      </c>
      <c r="D153" s="20" t="s">
        <v>23</v>
      </c>
      <c r="E153" s="20" t="s">
        <v>13</v>
      </c>
      <c r="F153" s="20"/>
      <c r="G153" s="20"/>
      <c r="H153" s="181">
        <v>2704</v>
      </c>
    </row>
    <row r="154" spans="1:8" s="7" customFormat="1" ht="12">
      <c r="A154" s="21" t="s">
        <v>251</v>
      </c>
      <c r="B154" s="18"/>
      <c r="C154" s="20" t="s">
        <v>21</v>
      </c>
      <c r="D154" s="20" t="s">
        <v>23</v>
      </c>
      <c r="E154" s="20" t="s">
        <v>13</v>
      </c>
      <c r="F154" s="20" t="s">
        <v>25</v>
      </c>
      <c r="G154" s="20"/>
      <c r="H154" s="181">
        <v>2704</v>
      </c>
    </row>
    <row r="155" spans="1:8" s="7" customFormat="1" ht="12">
      <c r="A155" s="21" t="s">
        <v>128</v>
      </c>
      <c r="B155" s="18"/>
      <c r="C155" s="20"/>
      <c r="D155" s="20"/>
      <c r="E155" s="20"/>
      <c r="F155" s="20"/>
      <c r="G155" s="20"/>
      <c r="H155" s="181"/>
    </row>
    <row r="156" spans="1:8" s="7" customFormat="1" ht="12">
      <c r="A156" s="21" t="s">
        <v>129</v>
      </c>
      <c r="B156" s="18"/>
      <c r="C156" s="20" t="s">
        <v>21</v>
      </c>
      <c r="D156" s="20" t="s">
        <v>23</v>
      </c>
      <c r="E156" s="20" t="s">
        <v>13</v>
      </c>
      <c r="F156" s="20" t="s">
        <v>25</v>
      </c>
      <c r="G156" s="20" t="s">
        <v>29</v>
      </c>
      <c r="H156" s="181">
        <v>2512</v>
      </c>
    </row>
    <row r="157" spans="1:8" s="7" customFormat="1" ht="12">
      <c r="A157" s="21" t="s">
        <v>130</v>
      </c>
      <c r="B157" s="18"/>
      <c r="C157" s="20" t="s">
        <v>21</v>
      </c>
      <c r="D157" s="20" t="s">
        <v>23</v>
      </c>
      <c r="E157" s="20" t="s">
        <v>13</v>
      </c>
      <c r="F157" s="20" t="s">
        <v>25</v>
      </c>
      <c r="G157" s="20" t="s">
        <v>30</v>
      </c>
      <c r="H157" s="181">
        <v>67</v>
      </c>
    </row>
    <row r="158" spans="1:8" s="7" customFormat="1" ht="12">
      <c r="A158" s="21" t="s">
        <v>131</v>
      </c>
      <c r="B158" s="18"/>
      <c r="C158" s="20" t="s">
        <v>21</v>
      </c>
      <c r="D158" s="20" t="s">
        <v>23</v>
      </c>
      <c r="E158" s="20" t="s">
        <v>13</v>
      </c>
      <c r="F158" s="20" t="s">
        <v>25</v>
      </c>
      <c r="G158" s="20" t="s">
        <v>31</v>
      </c>
      <c r="H158" s="181">
        <v>125</v>
      </c>
    </row>
    <row r="159" spans="1:8" s="7" customFormat="1" ht="12">
      <c r="A159" s="31" t="s">
        <v>15</v>
      </c>
      <c r="B159" s="18"/>
      <c r="C159" s="27" t="s">
        <v>53</v>
      </c>
      <c r="D159" s="27" t="s">
        <v>16</v>
      </c>
      <c r="E159" s="27"/>
      <c r="F159" s="27"/>
      <c r="G159" s="27"/>
      <c r="H159" s="181">
        <v>600</v>
      </c>
    </row>
    <row r="160" spans="1:8" s="7" customFormat="1" ht="12">
      <c r="A160" s="21" t="s">
        <v>144</v>
      </c>
      <c r="B160" s="18"/>
      <c r="C160" s="20" t="s">
        <v>53</v>
      </c>
      <c r="D160" s="20" t="s">
        <v>16</v>
      </c>
      <c r="E160" s="20" t="s">
        <v>5</v>
      </c>
      <c r="F160" s="20"/>
      <c r="G160" s="20"/>
      <c r="H160" s="181">
        <v>600</v>
      </c>
    </row>
    <row r="161" spans="1:8" s="7" customFormat="1" ht="12">
      <c r="A161" s="21" t="s">
        <v>145</v>
      </c>
      <c r="B161" s="18"/>
      <c r="C161" s="20" t="s">
        <v>53</v>
      </c>
      <c r="D161" s="20" t="s">
        <v>16</v>
      </c>
      <c r="E161" s="20" t="s">
        <v>5</v>
      </c>
      <c r="F161" s="20" t="s">
        <v>54</v>
      </c>
      <c r="G161" s="20"/>
      <c r="H161" s="181">
        <v>600</v>
      </c>
    </row>
    <row r="162" spans="1:8" s="7" customFormat="1" ht="12">
      <c r="A162" s="21" t="s">
        <v>148</v>
      </c>
      <c r="B162" s="18"/>
      <c r="C162" s="20"/>
      <c r="D162" s="20"/>
      <c r="E162" s="20"/>
      <c r="F162" s="20"/>
      <c r="G162" s="20"/>
      <c r="H162" s="181"/>
    </row>
    <row r="163" spans="1:8" s="7" customFormat="1" ht="12.75" thickBot="1">
      <c r="A163" s="21" t="s">
        <v>149</v>
      </c>
      <c r="B163" s="18"/>
      <c r="C163" s="20" t="s">
        <v>53</v>
      </c>
      <c r="D163" s="20" t="s">
        <v>16</v>
      </c>
      <c r="E163" s="20" t="s">
        <v>5</v>
      </c>
      <c r="F163" s="20" t="s">
        <v>54</v>
      </c>
      <c r="G163" s="20" t="s">
        <v>56</v>
      </c>
      <c r="H163" s="181">
        <v>600</v>
      </c>
    </row>
    <row r="164" spans="1:8" s="7" customFormat="1" ht="12.75" thickBot="1">
      <c r="A164" s="184" t="s">
        <v>94</v>
      </c>
      <c r="B164" s="209"/>
      <c r="C164" s="187" t="s">
        <v>95</v>
      </c>
      <c r="D164" s="215"/>
      <c r="E164" s="215"/>
      <c r="F164" s="215"/>
      <c r="G164" s="215"/>
      <c r="H164" s="216">
        <f>H165+H170</f>
        <v>3581.4</v>
      </c>
    </row>
    <row r="165" spans="1:8" s="7" customFormat="1" ht="12">
      <c r="A165" s="37" t="s">
        <v>11</v>
      </c>
      <c r="B165" s="16"/>
      <c r="C165" s="38" t="s">
        <v>95</v>
      </c>
      <c r="D165" s="38" t="s">
        <v>12</v>
      </c>
      <c r="E165" s="38"/>
      <c r="F165" s="38"/>
      <c r="G165" s="38"/>
      <c r="H165" s="50">
        <f>H166</f>
        <v>-18.9</v>
      </c>
    </row>
    <row r="166" spans="1:8" s="7" customFormat="1" ht="12">
      <c r="A166" s="21" t="s">
        <v>88</v>
      </c>
      <c r="B166" s="18"/>
      <c r="C166" s="20" t="s">
        <v>95</v>
      </c>
      <c r="D166" s="20" t="s">
        <v>12</v>
      </c>
      <c r="E166" s="20" t="s">
        <v>5</v>
      </c>
      <c r="F166" s="20"/>
      <c r="G166" s="20"/>
      <c r="H166" s="26">
        <f>H168</f>
        <v>-18.9</v>
      </c>
    </row>
    <row r="167" spans="1:8" s="7" customFormat="1" ht="12">
      <c r="A167" s="21" t="s">
        <v>180</v>
      </c>
      <c r="B167" s="18"/>
      <c r="C167" s="20"/>
      <c r="D167" s="20"/>
      <c r="E167" s="20"/>
      <c r="F167" s="20"/>
      <c r="G167" s="20"/>
      <c r="H167" s="26"/>
    </row>
    <row r="168" spans="1:8" s="7" customFormat="1" ht="12">
      <c r="A168" s="21" t="s">
        <v>14</v>
      </c>
      <c r="B168" s="18"/>
      <c r="C168" s="20" t="s">
        <v>95</v>
      </c>
      <c r="D168" s="20" t="s">
        <v>12</v>
      </c>
      <c r="E168" s="20" t="s">
        <v>5</v>
      </c>
      <c r="F168" s="20" t="s">
        <v>73</v>
      </c>
      <c r="G168" s="20"/>
      <c r="H168" s="26">
        <f>H169</f>
        <v>-18.9</v>
      </c>
    </row>
    <row r="169" spans="1:8" s="7" customFormat="1" ht="13.5" customHeight="1">
      <c r="A169" s="21" t="s">
        <v>89</v>
      </c>
      <c r="B169" s="18"/>
      <c r="C169" s="20" t="s">
        <v>95</v>
      </c>
      <c r="D169" s="20" t="s">
        <v>12</v>
      </c>
      <c r="E169" s="20" t="s">
        <v>5</v>
      </c>
      <c r="F169" s="20" t="s">
        <v>73</v>
      </c>
      <c r="G169" s="20" t="s">
        <v>90</v>
      </c>
      <c r="H169" s="26">
        <v>-18.9</v>
      </c>
    </row>
    <row r="170" spans="1:8" s="7" customFormat="1" ht="12">
      <c r="A170" s="31" t="s">
        <v>15</v>
      </c>
      <c r="B170" s="18"/>
      <c r="C170" s="27" t="s">
        <v>95</v>
      </c>
      <c r="D170" s="27" t="s">
        <v>16</v>
      </c>
      <c r="E170" s="27"/>
      <c r="F170" s="27"/>
      <c r="G170" s="27"/>
      <c r="H170" s="28">
        <f>H171</f>
        <v>3600.3</v>
      </c>
    </row>
    <row r="171" spans="1:8" s="7" customFormat="1" ht="12">
      <c r="A171" s="21" t="s">
        <v>150</v>
      </c>
      <c r="B171" s="18"/>
      <c r="C171" s="20" t="s">
        <v>95</v>
      </c>
      <c r="D171" s="20" t="s">
        <v>16</v>
      </c>
      <c r="E171" s="20" t="s">
        <v>6</v>
      </c>
      <c r="F171" s="20"/>
      <c r="G171" s="20"/>
      <c r="H171" s="26">
        <f>H181+H184+H174+H177</f>
        <v>3600.3</v>
      </c>
    </row>
    <row r="172" spans="1:8" s="7" customFormat="1" ht="12">
      <c r="A172" s="21" t="s">
        <v>254</v>
      </c>
      <c r="B172" s="18"/>
      <c r="C172" s="27"/>
      <c r="D172" s="27"/>
      <c r="E172" s="27"/>
      <c r="F172" s="27"/>
      <c r="G172" s="27"/>
      <c r="H172" s="28"/>
    </row>
    <row r="173" spans="1:8" s="7" customFormat="1" ht="12">
      <c r="A173" s="21" t="s">
        <v>255</v>
      </c>
      <c r="B173" s="18"/>
      <c r="C173" s="27"/>
      <c r="D173" s="27"/>
      <c r="E173" s="27"/>
      <c r="F173" s="27"/>
      <c r="G173" s="27"/>
      <c r="H173" s="28"/>
    </row>
    <row r="174" spans="1:8" s="7" customFormat="1" ht="12">
      <c r="A174" s="21" t="s">
        <v>256</v>
      </c>
      <c r="B174" s="18"/>
      <c r="C174" s="20" t="s">
        <v>95</v>
      </c>
      <c r="D174" s="20" t="s">
        <v>16</v>
      </c>
      <c r="E174" s="20" t="s">
        <v>6</v>
      </c>
      <c r="F174" s="20" t="s">
        <v>257</v>
      </c>
      <c r="G174" s="20"/>
      <c r="H174" s="26">
        <f>H175</f>
        <v>36.3</v>
      </c>
    </row>
    <row r="175" spans="1:8" s="7" customFormat="1" ht="12">
      <c r="A175" s="21" t="s">
        <v>89</v>
      </c>
      <c r="B175" s="18"/>
      <c r="C175" s="20" t="s">
        <v>95</v>
      </c>
      <c r="D175" s="20" t="s">
        <v>16</v>
      </c>
      <c r="E175" s="20" t="s">
        <v>6</v>
      </c>
      <c r="F175" s="20" t="s">
        <v>257</v>
      </c>
      <c r="G175" s="20" t="s">
        <v>90</v>
      </c>
      <c r="H175" s="26">
        <v>36.3</v>
      </c>
    </row>
    <row r="176" spans="1:8" s="7" customFormat="1" ht="12">
      <c r="A176" s="21" t="s">
        <v>254</v>
      </c>
      <c r="B176" s="18"/>
      <c r="C176" s="20"/>
      <c r="D176" s="20"/>
      <c r="E176" s="20"/>
      <c r="F176" s="20"/>
      <c r="G176" s="20"/>
      <c r="H176" s="26"/>
    </row>
    <row r="177" spans="1:8" s="7" customFormat="1" ht="12">
      <c r="A177" s="21" t="s">
        <v>258</v>
      </c>
      <c r="B177" s="18"/>
      <c r="C177" s="20" t="s">
        <v>95</v>
      </c>
      <c r="D177" s="20" t="s">
        <v>16</v>
      </c>
      <c r="E177" s="20" t="s">
        <v>6</v>
      </c>
      <c r="F177" s="20" t="s">
        <v>259</v>
      </c>
      <c r="G177" s="20"/>
      <c r="H177" s="26">
        <f>H178</f>
        <v>0.9</v>
      </c>
    </row>
    <row r="178" spans="1:8" s="7" customFormat="1" ht="12">
      <c r="A178" s="21" t="s">
        <v>89</v>
      </c>
      <c r="B178" s="18"/>
      <c r="C178" s="20" t="s">
        <v>95</v>
      </c>
      <c r="D178" s="20" t="s">
        <v>16</v>
      </c>
      <c r="E178" s="20" t="s">
        <v>6</v>
      </c>
      <c r="F178" s="20" t="s">
        <v>259</v>
      </c>
      <c r="G178" s="20" t="s">
        <v>90</v>
      </c>
      <c r="H178" s="26">
        <v>0.9</v>
      </c>
    </row>
    <row r="179" spans="1:8" s="7" customFormat="1" ht="12">
      <c r="A179" s="21" t="s">
        <v>151</v>
      </c>
      <c r="B179" s="18"/>
      <c r="C179" s="20"/>
      <c r="D179" s="20"/>
      <c r="E179" s="20"/>
      <c r="F179" s="20"/>
      <c r="G179" s="20"/>
      <c r="H179" s="26"/>
    </row>
    <row r="180" spans="1:8" s="7" customFormat="1" ht="12">
      <c r="A180" s="21" t="s">
        <v>185</v>
      </c>
      <c r="B180" s="18"/>
      <c r="C180" s="20"/>
      <c r="D180" s="20"/>
      <c r="E180" s="20"/>
      <c r="F180" s="20"/>
      <c r="G180" s="20"/>
      <c r="H180" s="26"/>
    </row>
    <row r="181" spans="1:8" s="7" customFormat="1" ht="12">
      <c r="A181" s="21" t="s">
        <v>120</v>
      </c>
      <c r="B181" s="18"/>
      <c r="C181" s="20" t="s">
        <v>95</v>
      </c>
      <c r="D181" s="20" t="s">
        <v>16</v>
      </c>
      <c r="E181" s="20" t="s">
        <v>6</v>
      </c>
      <c r="F181" s="20" t="s">
        <v>58</v>
      </c>
      <c r="G181" s="20"/>
      <c r="H181" s="26">
        <f>H183</f>
        <v>3465.7</v>
      </c>
    </row>
    <row r="182" spans="1:8" s="7" customFormat="1" ht="12">
      <c r="A182" s="21" t="s">
        <v>156</v>
      </c>
      <c r="B182" s="18"/>
      <c r="C182" s="20"/>
      <c r="D182" s="20"/>
      <c r="E182" s="20"/>
      <c r="F182" s="20"/>
      <c r="G182" s="20"/>
      <c r="H182" s="26"/>
    </row>
    <row r="183" spans="1:8" s="7" customFormat="1" ht="12">
      <c r="A183" s="21" t="s">
        <v>157</v>
      </c>
      <c r="B183" s="18"/>
      <c r="C183" s="20" t="s">
        <v>95</v>
      </c>
      <c r="D183" s="20" t="s">
        <v>16</v>
      </c>
      <c r="E183" s="20" t="s">
        <v>6</v>
      </c>
      <c r="F183" s="20" t="s">
        <v>58</v>
      </c>
      <c r="G183" s="20" t="s">
        <v>60</v>
      </c>
      <c r="H183" s="26">
        <v>3465.7</v>
      </c>
    </row>
    <row r="184" spans="1:8" s="7" customFormat="1" ht="12">
      <c r="A184" s="21" t="s">
        <v>126</v>
      </c>
      <c r="B184" s="18"/>
      <c r="C184" s="20" t="s">
        <v>95</v>
      </c>
      <c r="D184" s="20" t="s">
        <v>16</v>
      </c>
      <c r="E184" s="20" t="s">
        <v>6</v>
      </c>
      <c r="F184" s="20" t="s">
        <v>17</v>
      </c>
      <c r="G184" s="20"/>
      <c r="H184" s="26">
        <f>H185</f>
        <v>97.4</v>
      </c>
    </row>
    <row r="185" spans="1:8" s="7" customFormat="1" ht="12.75" thickBot="1">
      <c r="A185" s="36" t="s">
        <v>161</v>
      </c>
      <c r="B185" s="22"/>
      <c r="C185" s="34" t="s">
        <v>95</v>
      </c>
      <c r="D185" s="34" t="s">
        <v>16</v>
      </c>
      <c r="E185" s="34" t="s">
        <v>6</v>
      </c>
      <c r="F185" s="34" t="s">
        <v>17</v>
      </c>
      <c r="G185" s="34" t="s">
        <v>18</v>
      </c>
      <c r="H185" s="49">
        <v>97.4</v>
      </c>
    </row>
    <row r="186" spans="1:8" s="7" customFormat="1" ht="12.75" thickBot="1">
      <c r="A186" s="184" t="s">
        <v>96</v>
      </c>
      <c r="B186" s="209"/>
      <c r="C186" s="187" t="s">
        <v>97</v>
      </c>
      <c r="D186" s="215"/>
      <c r="E186" s="215"/>
      <c r="F186" s="215"/>
      <c r="G186" s="215"/>
      <c r="H186" s="216">
        <f>H187+H192</f>
        <v>2450.2</v>
      </c>
    </row>
    <row r="187" spans="1:8" s="7" customFormat="1" ht="12">
      <c r="A187" s="37" t="s">
        <v>11</v>
      </c>
      <c r="B187" s="16"/>
      <c r="C187" s="38" t="s">
        <v>97</v>
      </c>
      <c r="D187" s="38" t="s">
        <v>12</v>
      </c>
      <c r="E187" s="38"/>
      <c r="F187" s="38"/>
      <c r="G187" s="38"/>
      <c r="H187" s="50">
        <f>H188</f>
        <v>5.9</v>
      </c>
    </row>
    <row r="188" spans="1:8" s="7" customFormat="1" ht="12">
      <c r="A188" s="21" t="s">
        <v>88</v>
      </c>
      <c r="B188" s="18"/>
      <c r="C188" s="20" t="s">
        <v>97</v>
      </c>
      <c r="D188" s="20" t="s">
        <v>12</v>
      </c>
      <c r="E188" s="20" t="s">
        <v>5</v>
      </c>
      <c r="F188" s="20"/>
      <c r="G188" s="20"/>
      <c r="H188" s="26">
        <f>H190</f>
        <v>5.9</v>
      </c>
    </row>
    <row r="189" spans="1:8" s="7" customFormat="1" ht="12">
      <c r="A189" s="21" t="s">
        <v>180</v>
      </c>
      <c r="B189" s="18"/>
      <c r="C189" s="20"/>
      <c r="D189" s="20"/>
      <c r="E189" s="20"/>
      <c r="F189" s="20"/>
      <c r="G189" s="20"/>
      <c r="H189" s="26"/>
    </row>
    <row r="190" spans="1:8" s="7" customFormat="1" ht="12">
      <c r="A190" s="21" t="s">
        <v>153</v>
      </c>
      <c r="B190" s="18"/>
      <c r="C190" s="20" t="s">
        <v>97</v>
      </c>
      <c r="D190" s="20" t="s">
        <v>12</v>
      </c>
      <c r="E190" s="20" t="s">
        <v>5</v>
      </c>
      <c r="F190" s="20" t="s">
        <v>73</v>
      </c>
      <c r="G190" s="20"/>
      <c r="H190" s="26">
        <f>H191</f>
        <v>5.9</v>
      </c>
    </row>
    <row r="191" spans="1:8" s="7" customFormat="1" ht="12">
      <c r="A191" s="21" t="s">
        <v>89</v>
      </c>
      <c r="B191" s="18"/>
      <c r="C191" s="20" t="s">
        <v>97</v>
      </c>
      <c r="D191" s="20" t="s">
        <v>12</v>
      </c>
      <c r="E191" s="20" t="s">
        <v>5</v>
      </c>
      <c r="F191" s="20" t="s">
        <v>73</v>
      </c>
      <c r="G191" s="20" t="s">
        <v>90</v>
      </c>
      <c r="H191" s="26">
        <v>5.9</v>
      </c>
    </row>
    <row r="192" spans="1:8" s="7" customFormat="1" ht="12">
      <c r="A192" s="31" t="s">
        <v>15</v>
      </c>
      <c r="B192" s="18"/>
      <c r="C192" s="27" t="s">
        <v>97</v>
      </c>
      <c r="D192" s="27" t="s">
        <v>16</v>
      </c>
      <c r="E192" s="27"/>
      <c r="F192" s="27"/>
      <c r="G192" s="27"/>
      <c r="H192" s="28">
        <f>H193</f>
        <v>2444.2999999999997</v>
      </c>
    </row>
    <row r="193" spans="1:8" s="7" customFormat="1" ht="12">
      <c r="A193" s="21" t="s">
        <v>150</v>
      </c>
      <c r="B193" s="18"/>
      <c r="C193" s="20" t="s">
        <v>97</v>
      </c>
      <c r="D193" s="20" t="s">
        <v>16</v>
      </c>
      <c r="E193" s="20" t="s">
        <v>6</v>
      </c>
      <c r="F193" s="20"/>
      <c r="G193" s="20"/>
      <c r="H193" s="26">
        <f>H200+H203+H196</f>
        <v>2444.2999999999997</v>
      </c>
    </row>
    <row r="194" spans="1:8" s="7" customFormat="1" ht="12">
      <c r="A194" s="21" t="s">
        <v>254</v>
      </c>
      <c r="B194" s="18"/>
      <c r="C194" s="27"/>
      <c r="D194" s="27"/>
      <c r="E194" s="27"/>
      <c r="F194" s="27"/>
      <c r="G194" s="27"/>
      <c r="H194" s="28"/>
    </row>
    <row r="195" spans="1:8" s="7" customFormat="1" ht="12">
      <c r="A195" s="21" t="s">
        <v>255</v>
      </c>
      <c r="B195" s="18"/>
      <c r="C195" s="27"/>
      <c r="D195" s="27"/>
      <c r="E195" s="27"/>
      <c r="F195" s="27"/>
      <c r="G195" s="27"/>
      <c r="H195" s="28"/>
    </row>
    <row r="196" spans="1:8" s="7" customFormat="1" ht="12">
      <c r="A196" s="21" t="s">
        <v>256</v>
      </c>
      <c r="B196" s="18"/>
      <c r="C196" s="20" t="s">
        <v>97</v>
      </c>
      <c r="D196" s="20" t="s">
        <v>16</v>
      </c>
      <c r="E196" s="20" t="s">
        <v>6</v>
      </c>
      <c r="F196" s="20" t="s">
        <v>257</v>
      </c>
      <c r="G196" s="20"/>
      <c r="H196" s="26">
        <f>H197</f>
        <v>20.1</v>
      </c>
    </row>
    <row r="197" spans="1:8" s="7" customFormat="1" ht="12">
      <c r="A197" s="21" t="s">
        <v>89</v>
      </c>
      <c r="B197" s="18"/>
      <c r="C197" s="20" t="s">
        <v>97</v>
      </c>
      <c r="D197" s="20" t="s">
        <v>16</v>
      </c>
      <c r="E197" s="20" t="s">
        <v>6</v>
      </c>
      <c r="F197" s="20" t="s">
        <v>257</v>
      </c>
      <c r="G197" s="20" t="s">
        <v>90</v>
      </c>
      <c r="H197" s="26">
        <v>20.1</v>
      </c>
    </row>
    <row r="198" spans="1:8" s="7" customFormat="1" ht="12">
      <c r="A198" s="21" t="s">
        <v>151</v>
      </c>
      <c r="B198" s="18"/>
      <c r="C198" s="20"/>
      <c r="D198" s="20"/>
      <c r="E198" s="20"/>
      <c r="F198" s="20"/>
      <c r="G198" s="20"/>
      <c r="H198" s="26"/>
    </row>
    <row r="199" spans="1:8" s="7" customFormat="1" ht="12">
      <c r="A199" s="21" t="s">
        <v>152</v>
      </c>
      <c r="B199" s="18"/>
      <c r="C199" s="20"/>
      <c r="D199" s="20"/>
      <c r="E199" s="20"/>
      <c r="F199" s="20"/>
      <c r="G199" s="20"/>
      <c r="H199" s="26"/>
    </row>
    <row r="200" spans="1:8" s="7" customFormat="1" ht="12">
      <c r="A200" s="21" t="s">
        <v>153</v>
      </c>
      <c r="B200" s="18"/>
      <c r="C200" s="20" t="s">
        <v>97</v>
      </c>
      <c r="D200" s="20" t="s">
        <v>16</v>
      </c>
      <c r="E200" s="20" t="s">
        <v>6</v>
      </c>
      <c r="F200" s="20" t="s">
        <v>58</v>
      </c>
      <c r="G200" s="20"/>
      <c r="H200" s="26">
        <v>2398.7</v>
      </c>
    </row>
    <row r="201" spans="1:8" s="7" customFormat="1" ht="12">
      <c r="A201" s="21" t="s">
        <v>156</v>
      </c>
      <c r="B201" s="18"/>
      <c r="C201" s="20"/>
      <c r="D201" s="20"/>
      <c r="E201" s="20"/>
      <c r="F201" s="20"/>
      <c r="G201" s="20"/>
      <c r="H201" s="26"/>
    </row>
    <row r="202" spans="1:8" s="7" customFormat="1" ht="12">
      <c r="A202" s="21" t="s">
        <v>172</v>
      </c>
      <c r="B202" s="18"/>
      <c r="C202" s="20" t="s">
        <v>97</v>
      </c>
      <c r="D202" s="20" t="s">
        <v>16</v>
      </c>
      <c r="E202" s="20" t="s">
        <v>6</v>
      </c>
      <c r="F202" s="20" t="s">
        <v>58</v>
      </c>
      <c r="G202" s="20" t="s">
        <v>60</v>
      </c>
      <c r="H202" s="26">
        <v>2398.7</v>
      </c>
    </row>
    <row r="203" spans="1:8" s="7" customFormat="1" ht="12">
      <c r="A203" s="21" t="s">
        <v>126</v>
      </c>
      <c r="B203" s="18"/>
      <c r="C203" s="20" t="s">
        <v>97</v>
      </c>
      <c r="D203" s="20" t="s">
        <v>16</v>
      </c>
      <c r="E203" s="20" t="s">
        <v>6</v>
      </c>
      <c r="F203" s="20" t="s">
        <v>17</v>
      </c>
      <c r="G203" s="20"/>
      <c r="H203" s="26">
        <f>H204</f>
        <v>25.5</v>
      </c>
    </row>
    <row r="204" spans="1:8" s="7" customFormat="1" ht="12.75" thickBot="1">
      <c r="A204" s="36" t="s">
        <v>161</v>
      </c>
      <c r="B204" s="22"/>
      <c r="C204" s="34" t="s">
        <v>97</v>
      </c>
      <c r="D204" s="34" t="s">
        <v>16</v>
      </c>
      <c r="E204" s="34" t="s">
        <v>6</v>
      </c>
      <c r="F204" s="34" t="s">
        <v>17</v>
      </c>
      <c r="G204" s="34" t="s">
        <v>18</v>
      </c>
      <c r="H204" s="49">
        <v>25.5</v>
      </c>
    </row>
    <row r="205" spans="1:8" s="7" customFormat="1" ht="12.75" thickBot="1">
      <c r="A205" s="184" t="s">
        <v>98</v>
      </c>
      <c r="B205" s="209"/>
      <c r="C205" s="187" t="s">
        <v>99</v>
      </c>
      <c r="D205" s="215"/>
      <c r="E205" s="215"/>
      <c r="F205" s="215"/>
      <c r="G205" s="215"/>
      <c r="H205" s="216">
        <f>H206+H211</f>
        <v>2099.2000000000003</v>
      </c>
    </row>
    <row r="206" spans="1:8" s="7" customFormat="1" ht="12">
      <c r="A206" s="37" t="s">
        <v>11</v>
      </c>
      <c r="B206" s="16"/>
      <c r="C206" s="38" t="s">
        <v>99</v>
      </c>
      <c r="D206" s="38" t="s">
        <v>12</v>
      </c>
      <c r="E206" s="38"/>
      <c r="F206" s="38"/>
      <c r="G206" s="38"/>
      <c r="H206" s="50">
        <f>H207</f>
        <v>0</v>
      </c>
    </row>
    <row r="207" spans="1:8" s="7" customFormat="1" ht="12">
      <c r="A207" s="21" t="s">
        <v>88</v>
      </c>
      <c r="B207" s="18"/>
      <c r="C207" s="20" t="s">
        <v>99</v>
      </c>
      <c r="D207" s="20" t="s">
        <v>12</v>
      </c>
      <c r="E207" s="20" t="s">
        <v>5</v>
      </c>
      <c r="F207" s="20"/>
      <c r="G207" s="20"/>
      <c r="H207" s="26">
        <f>H209</f>
        <v>0</v>
      </c>
    </row>
    <row r="208" spans="1:8" s="7" customFormat="1" ht="12">
      <c r="A208" s="21" t="s">
        <v>180</v>
      </c>
      <c r="B208" s="18"/>
      <c r="C208" s="20"/>
      <c r="D208" s="20"/>
      <c r="E208" s="20"/>
      <c r="F208" s="20"/>
      <c r="G208" s="20"/>
      <c r="H208" s="26"/>
    </row>
    <row r="209" spans="1:8" s="7" customFormat="1" ht="12">
      <c r="A209" s="21" t="s">
        <v>153</v>
      </c>
      <c r="B209" s="18"/>
      <c r="C209" s="20" t="s">
        <v>99</v>
      </c>
      <c r="D209" s="20" t="s">
        <v>12</v>
      </c>
      <c r="E209" s="20" t="s">
        <v>5</v>
      </c>
      <c r="F209" s="20" t="s">
        <v>73</v>
      </c>
      <c r="G209" s="20"/>
      <c r="H209" s="26">
        <f>H210</f>
        <v>0</v>
      </c>
    </row>
    <row r="210" spans="1:8" s="7" customFormat="1" ht="12">
      <c r="A210" s="21" t="s">
        <v>89</v>
      </c>
      <c r="B210" s="18"/>
      <c r="C210" s="20" t="s">
        <v>99</v>
      </c>
      <c r="D210" s="20" t="s">
        <v>12</v>
      </c>
      <c r="E210" s="20" t="s">
        <v>5</v>
      </c>
      <c r="F210" s="20" t="s">
        <v>73</v>
      </c>
      <c r="G210" s="20" t="s">
        <v>90</v>
      </c>
      <c r="H210" s="26"/>
    </row>
    <row r="211" spans="1:8" s="7" customFormat="1" ht="12">
      <c r="A211" s="31" t="s">
        <v>15</v>
      </c>
      <c r="B211" s="18"/>
      <c r="C211" s="27" t="s">
        <v>99</v>
      </c>
      <c r="D211" s="27" t="s">
        <v>16</v>
      </c>
      <c r="E211" s="27"/>
      <c r="F211" s="27"/>
      <c r="G211" s="27"/>
      <c r="H211" s="28">
        <f>H212+H215</f>
        <v>2099.2000000000003</v>
      </c>
    </row>
    <row r="212" spans="1:8" s="7" customFormat="1" ht="12">
      <c r="A212" s="21" t="s">
        <v>150</v>
      </c>
      <c r="B212" s="18"/>
      <c r="C212" s="20" t="s">
        <v>99</v>
      </c>
      <c r="D212" s="20" t="s">
        <v>16</v>
      </c>
      <c r="E212" s="20" t="s">
        <v>6</v>
      </c>
      <c r="F212" s="20"/>
      <c r="G212" s="20"/>
      <c r="H212" s="26">
        <f>H219+H222</f>
        <v>2080.8</v>
      </c>
    </row>
    <row r="213" spans="1:8" s="7" customFormat="1" ht="12">
      <c r="A213" s="21" t="s">
        <v>254</v>
      </c>
      <c r="B213" s="18"/>
      <c r="C213" s="27"/>
      <c r="D213" s="27"/>
      <c r="E213" s="27"/>
      <c r="F213" s="27"/>
      <c r="G213" s="27"/>
      <c r="H213" s="28"/>
    </row>
    <row r="214" spans="1:8" s="7" customFormat="1" ht="12">
      <c r="A214" s="21" t="s">
        <v>255</v>
      </c>
      <c r="B214" s="18"/>
      <c r="C214" s="27"/>
      <c r="D214" s="27"/>
      <c r="E214" s="27"/>
      <c r="F214" s="27"/>
      <c r="G214" s="27"/>
      <c r="H214" s="28"/>
    </row>
    <row r="215" spans="1:8" s="7" customFormat="1" ht="12">
      <c r="A215" s="21" t="s">
        <v>256</v>
      </c>
      <c r="B215" s="18"/>
      <c r="C215" s="20" t="s">
        <v>99</v>
      </c>
      <c r="D215" s="20" t="s">
        <v>16</v>
      </c>
      <c r="E215" s="20" t="s">
        <v>6</v>
      </c>
      <c r="F215" s="20" t="s">
        <v>257</v>
      </c>
      <c r="G215" s="20"/>
      <c r="H215" s="26">
        <f>H216</f>
        <v>18.4</v>
      </c>
    </row>
    <row r="216" spans="1:8" s="7" customFormat="1" ht="12">
      <c r="A216" s="21" t="s">
        <v>89</v>
      </c>
      <c r="B216" s="18"/>
      <c r="C216" s="20" t="s">
        <v>99</v>
      </c>
      <c r="D216" s="20" t="s">
        <v>16</v>
      </c>
      <c r="E216" s="20" t="s">
        <v>6</v>
      </c>
      <c r="F216" s="20" t="s">
        <v>257</v>
      </c>
      <c r="G216" s="20" t="s">
        <v>90</v>
      </c>
      <c r="H216" s="26">
        <v>18.4</v>
      </c>
    </row>
    <row r="217" spans="1:8" s="7" customFormat="1" ht="12">
      <c r="A217" s="21" t="s">
        <v>151</v>
      </c>
      <c r="B217" s="18"/>
      <c r="C217" s="20"/>
      <c r="D217" s="20"/>
      <c r="E217" s="20"/>
      <c r="F217" s="20"/>
      <c r="G217" s="20"/>
      <c r="H217" s="26"/>
    </row>
    <row r="218" spans="1:8" s="7" customFormat="1" ht="12">
      <c r="A218" s="21" t="s">
        <v>152</v>
      </c>
      <c r="B218" s="18"/>
      <c r="C218" s="20"/>
      <c r="D218" s="20"/>
      <c r="E218" s="20"/>
      <c r="F218" s="20"/>
      <c r="G218" s="20"/>
      <c r="H218" s="26"/>
    </row>
    <row r="219" spans="1:8" s="7" customFormat="1" ht="12">
      <c r="A219" s="21" t="s">
        <v>153</v>
      </c>
      <c r="B219" s="18"/>
      <c r="C219" s="20" t="s">
        <v>99</v>
      </c>
      <c r="D219" s="20" t="s">
        <v>16</v>
      </c>
      <c r="E219" s="20" t="s">
        <v>6</v>
      </c>
      <c r="F219" s="20" t="s">
        <v>58</v>
      </c>
      <c r="G219" s="20"/>
      <c r="H219" s="26">
        <v>2115.5</v>
      </c>
    </row>
    <row r="220" spans="1:8" s="7" customFormat="1" ht="12">
      <c r="A220" s="21" t="s">
        <v>156</v>
      </c>
      <c r="B220" s="18"/>
      <c r="C220" s="20"/>
      <c r="D220" s="20"/>
      <c r="E220" s="20"/>
      <c r="F220" s="20"/>
      <c r="G220" s="20"/>
      <c r="H220" s="26"/>
    </row>
    <row r="221" spans="1:8" s="7" customFormat="1" ht="12">
      <c r="A221" s="21" t="s">
        <v>172</v>
      </c>
      <c r="B221" s="18"/>
      <c r="C221" s="20" t="s">
        <v>99</v>
      </c>
      <c r="D221" s="20" t="s">
        <v>16</v>
      </c>
      <c r="E221" s="20" t="s">
        <v>6</v>
      </c>
      <c r="F221" s="20" t="s">
        <v>58</v>
      </c>
      <c r="G221" s="20" t="s">
        <v>60</v>
      </c>
      <c r="H221" s="26">
        <v>2115.5</v>
      </c>
    </row>
    <row r="222" spans="1:8" s="7" customFormat="1" ht="12">
      <c r="A222" s="21" t="s">
        <v>126</v>
      </c>
      <c r="B222" s="18"/>
      <c r="C222" s="20" t="s">
        <v>99</v>
      </c>
      <c r="D222" s="20" t="s">
        <v>16</v>
      </c>
      <c r="E222" s="20" t="s">
        <v>6</v>
      </c>
      <c r="F222" s="20" t="s">
        <v>17</v>
      </c>
      <c r="G222" s="20"/>
      <c r="H222" s="26">
        <f>H223</f>
        <v>-34.7</v>
      </c>
    </row>
    <row r="223" spans="1:8" s="7" customFormat="1" ht="12.75" thickBot="1">
      <c r="A223" s="36" t="s">
        <v>161</v>
      </c>
      <c r="B223" s="22"/>
      <c r="C223" s="34" t="s">
        <v>99</v>
      </c>
      <c r="D223" s="34" t="s">
        <v>16</v>
      </c>
      <c r="E223" s="34" t="s">
        <v>6</v>
      </c>
      <c r="F223" s="34" t="s">
        <v>17</v>
      </c>
      <c r="G223" s="34" t="s">
        <v>18</v>
      </c>
      <c r="H223" s="49">
        <v>-34.7</v>
      </c>
    </row>
    <row r="224" spans="1:8" s="7" customFormat="1" ht="12.75" thickBot="1">
      <c r="A224" s="184" t="s">
        <v>100</v>
      </c>
      <c r="B224" s="209"/>
      <c r="C224" s="187" t="s">
        <v>101</v>
      </c>
      <c r="D224" s="187"/>
      <c r="E224" s="187"/>
      <c r="F224" s="187"/>
      <c r="G224" s="187"/>
      <c r="H224" s="216">
        <f>H225+H230</f>
        <v>814.5</v>
      </c>
    </row>
    <row r="225" spans="1:8" s="7" customFormat="1" ht="12">
      <c r="A225" s="37" t="s">
        <v>11</v>
      </c>
      <c r="B225" s="16"/>
      <c r="C225" s="38" t="s">
        <v>101</v>
      </c>
      <c r="D225" s="38" t="s">
        <v>12</v>
      </c>
      <c r="E225" s="38"/>
      <c r="F225" s="38"/>
      <c r="G225" s="38"/>
      <c r="H225" s="50">
        <f>H226</f>
        <v>0</v>
      </c>
    </row>
    <row r="226" spans="1:8" s="7" customFormat="1" ht="12">
      <c r="A226" s="21" t="s">
        <v>88</v>
      </c>
      <c r="B226" s="18"/>
      <c r="C226" s="20" t="s">
        <v>101</v>
      </c>
      <c r="D226" s="20" t="s">
        <v>12</v>
      </c>
      <c r="E226" s="20" t="s">
        <v>5</v>
      </c>
      <c r="F226" s="20"/>
      <c r="G226" s="20"/>
      <c r="H226" s="26">
        <f>H228</f>
        <v>0</v>
      </c>
    </row>
    <row r="227" spans="1:8" s="7" customFormat="1" ht="12">
      <c r="A227" s="21" t="s">
        <v>180</v>
      </c>
      <c r="B227" s="18"/>
      <c r="C227" s="20"/>
      <c r="D227" s="20"/>
      <c r="E227" s="20"/>
      <c r="F227" s="20"/>
      <c r="G227" s="20"/>
      <c r="H227" s="26"/>
    </row>
    <row r="228" spans="1:8" s="7" customFormat="1" ht="12">
      <c r="A228" s="21" t="s">
        <v>153</v>
      </c>
      <c r="B228" s="18"/>
      <c r="C228" s="20" t="s">
        <v>101</v>
      </c>
      <c r="D228" s="20" t="s">
        <v>12</v>
      </c>
      <c r="E228" s="20" t="s">
        <v>5</v>
      </c>
      <c r="F228" s="20" t="s">
        <v>73</v>
      </c>
      <c r="G228" s="20"/>
      <c r="H228" s="26">
        <f>H229</f>
        <v>0</v>
      </c>
    </row>
    <row r="229" spans="1:8" s="7" customFormat="1" ht="12">
      <c r="A229" s="21" t="s">
        <v>89</v>
      </c>
      <c r="B229" s="18"/>
      <c r="C229" s="20" t="s">
        <v>101</v>
      </c>
      <c r="D229" s="20" t="s">
        <v>12</v>
      </c>
      <c r="E229" s="20" t="s">
        <v>5</v>
      </c>
      <c r="F229" s="20" t="s">
        <v>73</v>
      </c>
      <c r="G229" s="20" t="s">
        <v>90</v>
      </c>
      <c r="H229" s="26"/>
    </row>
    <row r="230" spans="1:8" s="7" customFormat="1" ht="12">
      <c r="A230" s="31" t="s">
        <v>15</v>
      </c>
      <c r="B230" s="18"/>
      <c r="C230" s="27" t="s">
        <v>101</v>
      </c>
      <c r="D230" s="27" t="s">
        <v>16</v>
      </c>
      <c r="E230" s="27"/>
      <c r="F230" s="27"/>
      <c r="G230" s="27"/>
      <c r="H230" s="28">
        <f>H231+H235</f>
        <v>814.5</v>
      </c>
    </row>
    <row r="231" spans="1:8" s="7" customFormat="1" ht="12">
      <c r="A231" s="21" t="s">
        <v>150</v>
      </c>
      <c r="B231" s="18"/>
      <c r="C231" s="20" t="s">
        <v>101</v>
      </c>
      <c r="D231" s="20" t="s">
        <v>16</v>
      </c>
      <c r="E231" s="20" t="s">
        <v>6</v>
      </c>
      <c r="F231" s="20"/>
      <c r="G231" s="20"/>
      <c r="H231" s="26">
        <f>H237+H240</f>
        <v>810.4</v>
      </c>
    </row>
    <row r="232" spans="1:8" s="7" customFormat="1" ht="12">
      <c r="A232" s="21" t="s">
        <v>151</v>
      </c>
      <c r="B232" s="18"/>
      <c r="C232" s="20"/>
      <c r="D232" s="20"/>
      <c r="E232" s="20"/>
      <c r="F232" s="20"/>
      <c r="G232" s="20"/>
      <c r="H232" s="26"/>
    </row>
    <row r="233" spans="1:8" s="7" customFormat="1" ht="12">
      <c r="A233" s="21" t="s">
        <v>152</v>
      </c>
      <c r="B233" s="18"/>
      <c r="C233" s="20"/>
      <c r="D233" s="20"/>
      <c r="E233" s="20"/>
      <c r="F233" s="20"/>
      <c r="G233" s="20"/>
      <c r="H233" s="26"/>
    </row>
    <row r="234" spans="1:8" s="7" customFormat="1" ht="12">
      <c r="A234" s="21" t="s">
        <v>255</v>
      </c>
      <c r="B234" s="18"/>
      <c r="C234" s="27"/>
      <c r="D234" s="27"/>
      <c r="E234" s="27"/>
      <c r="F234" s="27"/>
      <c r="G234" s="27"/>
      <c r="H234" s="28"/>
    </row>
    <row r="235" spans="1:8" s="7" customFormat="1" ht="12">
      <c r="A235" s="21" t="s">
        <v>256</v>
      </c>
      <c r="B235" s="18"/>
      <c r="C235" s="20" t="s">
        <v>101</v>
      </c>
      <c r="D235" s="20" t="s">
        <v>16</v>
      </c>
      <c r="E235" s="20" t="s">
        <v>6</v>
      </c>
      <c r="F235" s="20" t="s">
        <v>257</v>
      </c>
      <c r="G235" s="20"/>
      <c r="H235" s="26">
        <f>H236</f>
        <v>4.1</v>
      </c>
    </row>
    <row r="236" spans="1:8" s="7" customFormat="1" ht="12">
      <c r="A236" s="21" t="s">
        <v>89</v>
      </c>
      <c r="B236" s="18"/>
      <c r="C236" s="20" t="s">
        <v>101</v>
      </c>
      <c r="D236" s="20" t="s">
        <v>16</v>
      </c>
      <c r="E236" s="20" t="s">
        <v>6</v>
      </c>
      <c r="F236" s="20" t="s">
        <v>257</v>
      </c>
      <c r="G236" s="20" t="s">
        <v>90</v>
      </c>
      <c r="H236" s="26">
        <v>4.1</v>
      </c>
    </row>
    <row r="237" spans="1:8" s="7" customFormat="1" ht="12">
      <c r="A237" s="21" t="s">
        <v>153</v>
      </c>
      <c r="B237" s="18"/>
      <c r="C237" s="20" t="s">
        <v>101</v>
      </c>
      <c r="D237" s="20" t="s">
        <v>16</v>
      </c>
      <c r="E237" s="20" t="s">
        <v>6</v>
      </c>
      <c r="F237" s="20" t="s">
        <v>58</v>
      </c>
      <c r="G237" s="20"/>
      <c r="H237" s="26">
        <f>H239</f>
        <v>901</v>
      </c>
    </row>
    <row r="238" spans="1:8" s="7" customFormat="1" ht="12">
      <c r="A238" s="21" t="s">
        <v>156</v>
      </c>
      <c r="B238" s="18"/>
      <c r="C238" s="20"/>
      <c r="D238" s="20"/>
      <c r="E238" s="20"/>
      <c r="F238" s="20"/>
      <c r="G238" s="20"/>
      <c r="H238" s="26"/>
    </row>
    <row r="239" spans="1:8" s="7" customFormat="1" ht="12">
      <c r="A239" s="21" t="s">
        <v>172</v>
      </c>
      <c r="B239" s="18"/>
      <c r="C239" s="20" t="s">
        <v>101</v>
      </c>
      <c r="D239" s="20" t="s">
        <v>16</v>
      </c>
      <c r="E239" s="20" t="s">
        <v>6</v>
      </c>
      <c r="F239" s="20" t="s">
        <v>58</v>
      </c>
      <c r="G239" s="20" t="s">
        <v>60</v>
      </c>
      <c r="H239" s="26">
        <v>901</v>
      </c>
    </row>
    <row r="240" spans="1:8" s="7" customFormat="1" ht="12">
      <c r="A240" s="21" t="s">
        <v>126</v>
      </c>
      <c r="B240" s="18"/>
      <c r="C240" s="20" t="s">
        <v>101</v>
      </c>
      <c r="D240" s="20" t="s">
        <v>16</v>
      </c>
      <c r="E240" s="20" t="s">
        <v>6</v>
      </c>
      <c r="F240" s="20" t="s">
        <v>17</v>
      </c>
      <c r="G240" s="20"/>
      <c r="H240" s="26">
        <f>H241</f>
        <v>-90.6</v>
      </c>
    </row>
    <row r="241" spans="1:8" s="7" customFormat="1" ht="12.75" thickBot="1">
      <c r="A241" s="36" t="s">
        <v>161</v>
      </c>
      <c r="B241" s="22"/>
      <c r="C241" s="34" t="s">
        <v>101</v>
      </c>
      <c r="D241" s="34" t="s">
        <v>16</v>
      </c>
      <c r="E241" s="34" t="s">
        <v>6</v>
      </c>
      <c r="F241" s="34" t="s">
        <v>17</v>
      </c>
      <c r="G241" s="34" t="s">
        <v>18</v>
      </c>
      <c r="H241" s="49">
        <v>-90.6</v>
      </c>
    </row>
    <row r="242" spans="1:8" s="7" customFormat="1" ht="12.75" thickBot="1">
      <c r="A242" s="184" t="s">
        <v>102</v>
      </c>
      <c r="B242" s="209"/>
      <c r="C242" s="187" t="s">
        <v>103</v>
      </c>
      <c r="D242" s="187"/>
      <c r="E242" s="187"/>
      <c r="F242" s="187"/>
      <c r="G242" s="187"/>
      <c r="H242" s="216">
        <f>H243+H248</f>
        <v>1646.5</v>
      </c>
    </row>
    <row r="243" spans="1:8" s="7" customFormat="1" ht="12">
      <c r="A243" s="37" t="s">
        <v>11</v>
      </c>
      <c r="B243" s="16"/>
      <c r="C243" s="38" t="s">
        <v>103</v>
      </c>
      <c r="D243" s="38" t="s">
        <v>12</v>
      </c>
      <c r="E243" s="38"/>
      <c r="F243" s="38"/>
      <c r="G243" s="38"/>
      <c r="H243" s="50">
        <f>H244</f>
        <v>2.2</v>
      </c>
    </row>
    <row r="244" spans="1:8" s="7" customFormat="1" ht="12">
      <c r="A244" s="21" t="s">
        <v>88</v>
      </c>
      <c r="B244" s="18"/>
      <c r="C244" s="20" t="s">
        <v>103</v>
      </c>
      <c r="D244" s="20" t="s">
        <v>12</v>
      </c>
      <c r="E244" s="20" t="s">
        <v>5</v>
      </c>
      <c r="F244" s="20"/>
      <c r="G244" s="20"/>
      <c r="H244" s="26">
        <f>H246</f>
        <v>2.2</v>
      </c>
    </row>
    <row r="245" spans="1:8" s="7" customFormat="1" ht="12">
      <c r="A245" s="21" t="s">
        <v>180</v>
      </c>
      <c r="B245" s="18"/>
      <c r="C245" s="20"/>
      <c r="D245" s="20"/>
      <c r="E245" s="20"/>
      <c r="F245" s="20"/>
      <c r="G245" s="20"/>
      <c r="H245" s="26"/>
    </row>
    <row r="246" spans="1:8" s="7" customFormat="1" ht="12">
      <c r="A246" s="21" t="s">
        <v>153</v>
      </c>
      <c r="B246" s="18"/>
      <c r="C246" s="20" t="s">
        <v>103</v>
      </c>
      <c r="D246" s="20" t="s">
        <v>12</v>
      </c>
      <c r="E246" s="20" t="s">
        <v>5</v>
      </c>
      <c r="F246" s="20" t="s">
        <v>73</v>
      </c>
      <c r="G246" s="20"/>
      <c r="H246" s="26">
        <f>H247</f>
        <v>2.2</v>
      </c>
    </row>
    <row r="247" spans="1:8" s="7" customFormat="1" ht="12">
      <c r="A247" s="21" t="s">
        <v>89</v>
      </c>
      <c r="B247" s="18"/>
      <c r="C247" s="20" t="s">
        <v>103</v>
      </c>
      <c r="D247" s="20" t="s">
        <v>12</v>
      </c>
      <c r="E247" s="20" t="s">
        <v>5</v>
      </c>
      <c r="F247" s="20" t="s">
        <v>73</v>
      </c>
      <c r="G247" s="20" t="s">
        <v>90</v>
      </c>
      <c r="H247" s="26">
        <v>2.2</v>
      </c>
    </row>
    <row r="248" spans="1:8" s="7" customFormat="1" ht="12">
      <c r="A248" s="31" t="s">
        <v>15</v>
      </c>
      <c r="B248" s="18"/>
      <c r="C248" s="27" t="s">
        <v>103</v>
      </c>
      <c r="D248" s="27" t="s">
        <v>16</v>
      </c>
      <c r="E248" s="27"/>
      <c r="F248" s="27"/>
      <c r="G248" s="27"/>
      <c r="H248" s="28">
        <f>H249</f>
        <v>1644.3</v>
      </c>
    </row>
    <row r="249" spans="1:8" s="7" customFormat="1" ht="12">
      <c r="A249" s="21" t="s">
        <v>150</v>
      </c>
      <c r="B249" s="18"/>
      <c r="C249" s="20" t="s">
        <v>103</v>
      </c>
      <c r="D249" s="20" t="s">
        <v>16</v>
      </c>
      <c r="E249" s="20" t="s">
        <v>6</v>
      </c>
      <c r="F249" s="20"/>
      <c r="G249" s="20"/>
      <c r="H249" s="26">
        <f>H258+H261+H251+H254</f>
        <v>1644.3</v>
      </c>
    </row>
    <row r="250" spans="1:8" s="7" customFormat="1" ht="12">
      <c r="A250" s="21" t="s">
        <v>255</v>
      </c>
      <c r="B250" s="18"/>
      <c r="C250" s="27"/>
      <c r="D250" s="27"/>
      <c r="E250" s="27"/>
      <c r="F250" s="27"/>
      <c r="G250" s="27"/>
      <c r="H250" s="28"/>
    </row>
    <row r="251" spans="1:8" s="7" customFormat="1" ht="12">
      <c r="A251" s="21" t="s">
        <v>256</v>
      </c>
      <c r="B251" s="18"/>
      <c r="C251" s="20" t="s">
        <v>103</v>
      </c>
      <c r="D251" s="20" t="s">
        <v>16</v>
      </c>
      <c r="E251" s="20" t="s">
        <v>6</v>
      </c>
      <c r="F251" s="20" t="s">
        <v>257</v>
      </c>
      <c r="G251" s="20"/>
      <c r="H251" s="26">
        <f>H252</f>
        <v>12.7</v>
      </c>
    </row>
    <row r="252" spans="1:8" s="7" customFormat="1" ht="12">
      <c r="A252" s="21" t="s">
        <v>89</v>
      </c>
      <c r="B252" s="18"/>
      <c r="C252" s="20" t="s">
        <v>103</v>
      </c>
      <c r="D252" s="20" t="s">
        <v>16</v>
      </c>
      <c r="E252" s="20" t="s">
        <v>6</v>
      </c>
      <c r="F252" s="20" t="s">
        <v>257</v>
      </c>
      <c r="G252" s="20" t="s">
        <v>90</v>
      </c>
      <c r="H252" s="26">
        <v>12.7</v>
      </c>
    </row>
    <row r="253" spans="1:8" s="7" customFormat="1" ht="12">
      <c r="A253" s="21" t="s">
        <v>254</v>
      </c>
      <c r="B253" s="18"/>
      <c r="C253" s="20"/>
      <c r="D253" s="20"/>
      <c r="E253" s="20"/>
      <c r="F253" s="20"/>
      <c r="G253" s="20"/>
      <c r="H253" s="26"/>
    </row>
    <row r="254" spans="1:8" s="7" customFormat="1" ht="12">
      <c r="A254" s="21" t="s">
        <v>258</v>
      </c>
      <c r="B254" s="18"/>
      <c r="C254" s="20" t="s">
        <v>103</v>
      </c>
      <c r="D254" s="20" t="s">
        <v>16</v>
      </c>
      <c r="E254" s="20" t="s">
        <v>6</v>
      </c>
      <c r="F254" s="20" t="s">
        <v>259</v>
      </c>
      <c r="G254" s="20"/>
      <c r="H254" s="26">
        <f>H255</f>
        <v>0.3</v>
      </c>
    </row>
    <row r="255" spans="1:8" s="7" customFormat="1" ht="12">
      <c r="A255" s="21" t="s">
        <v>89</v>
      </c>
      <c r="B255" s="18"/>
      <c r="C255" s="20" t="s">
        <v>103</v>
      </c>
      <c r="D255" s="20" t="s">
        <v>16</v>
      </c>
      <c r="E255" s="20" t="s">
        <v>6</v>
      </c>
      <c r="F255" s="20" t="s">
        <v>259</v>
      </c>
      <c r="G255" s="20" t="s">
        <v>90</v>
      </c>
      <c r="H255" s="26">
        <v>0.3</v>
      </c>
    </row>
    <row r="256" spans="1:8" s="7" customFormat="1" ht="12">
      <c r="A256" s="21" t="s">
        <v>151</v>
      </c>
      <c r="B256" s="18"/>
      <c r="C256" s="20"/>
      <c r="D256" s="20"/>
      <c r="E256" s="20"/>
      <c r="F256" s="20"/>
      <c r="G256" s="20"/>
      <c r="H256" s="26"/>
    </row>
    <row r="257" spans="1:8" s="7" customFormat="1" ht="12">
      <c r="A257" s="21" t="s">
        <v>152</v>
      </c>
      <c r="B257" s="18"/>
      <c r="C257" s="20"/>
      <c r="D257" s="20"/>
      <c r="E257" s="20"/>
      <c r="F257" s="20"/>
      <c r="G257" s="20"/>
      <c r="H257" s="26"/>
    </row>
    <row r="258" spans="1:8" s="7" customFormat="1" ht="12">
      <c r="A258" s="21" t="s">
        <v>153</v>
      </c>
      <c r="B258" s="18"/>
      <c r="C258" s="20" t="s">
        <v>103</v>
      </c>
      <c r="D258" s="20" t="s">
        <v>16</v>
      </c>
      <c r="E258" s="20" t="s">
        <v>6</v>
      </c>
      <c r="F258" s="20" t="s">
        <v>58</v>
      </c>
      <c r="G258" s="20"/>
      <c r="H258" s="26">
        <f>H260</f>
        <v>1581.3</v>
      </c>
    </row>
    <row r="259" spans="1:8" s="7" customFormat="1" ht="12">
      <c r="A259" s="21" t="s">
        <v>156</v>
      </c>
      <c r="B259" s="18"/>
      <c r="C259" s="20"/>
      <c r="D259" s="20"/>
      <c r="E259" s="20"/>
      <c r="F259" s="20"/>
      <c r="G259" s="20"/>
      <c r="H259" s="26"/>
    </row>
    <row r="260" spans="1:8" s="7" customFormat="1" ht="12">
      <c r="A260" s="21" t="s">
        <v>172</v>
      </c>
      <c r="B260" s="18"/>
      <c r="C260" s="20" t="s">
        <v>103</v>
      </c>
      <c r="D260" s="20" t="s">
        <v>16</v>
      </c>
      <c r="E260" s="20" t="s">
        <v>6</v>
      </c>
      <c r="F260" s="20" t="s">
        <v>58</v>
      </c>
      <c r="G260" s="20" t="s">
        <v>60</v>
      </c>
      <c r="H260" s="26">
        <v>1581.3</v>
      </c>
    </row>
    <row r="261" spans="1:8" s="7" customFormat="1" ht="12">
      <c r="A261" s="21" t="s">
        <v>126</v>
      </c>
      <c r="B261" s="18"/>
      <c r="C261" s="20" t="s">
        <v>103</v>
      </c>
      <c r="D261" s="20" t="s">
        <v>16</v>
      </c>
      <c r="E261" s="20" t="s">
        <v>6</v>
      </c>
      <c r="F261" s="20" t="s">
        <v>17</v>
      </c>
      <c r="G261" s="20"/>
      <c r="H261" s="26">
        <f>H262</f>
        <v>50</v>
      </c>
    </row>
    <row r="262" spans="1:8" s="7" customFormat="1" ht="12.75" thickBot="1">
      <c r="A262" s="36" t="s">
        <v>161</v>
      </c>
      <c r="B262" s="22"/>
      <c r="C262" s="34" t="s">
        <v>103</v>
      </c>
      <c r="D262" s="34" t="s">
        <v>16</v>
      </c>
      <c r="E262" s="34" t="s">
        <v>6</v>
      </c>
      <c r="F262" s="34" t="s">
        <v>17</v>
      </c>
      <c r="G262" s="34" t="s">
        <v>18</v>
      </c>
      <c r="H262" s="49">
        <v>50</v>
      </c>
    </row>
    <row r="263" spans="1:8" s="7" customFormat="1" ht="12.75" thickBot="1">
      <c r="A263" s="184" t="s">
        <v>104</v>
      </c>
      <c r="B263" s="209"/>
      <c r="C263" s="187" t="s">
        <v>105</v>
      </c>
      <c r="D263" s="187"/>
      <c r="E263" s="187"/>
      <c r="F263" s="187"/>
      <c r="G263" s="187"/>
      <c r="H263" s="216">
        <f>+H264</f>
        <v>4288.4</v>
      </c>
    </row>
    <row r="264" spans="1:8" s="7" customFormat="1" ht="12">
      <c r="A264" s="31" t="s">
        <v>15</v>
      </c>
      <c r="B264" s="18"/>
      <c r="C264" s="27" t="s">
        <v>105</v>
      </c>
      <c r="D264" s="27" t="s">
        <v>16</v>
      </c>
      <c r="E264" s="27"/>
      <c r="F264" s="27"/>
      <c r="G264" s="27"/>
      <c r="H264" s="28">
        <f>H265</f>
        <v>4288.4</v>
      </c>
    </row>
    <row r="265" spans="1:8" s="7" customFormat="1" ht="12">
      <c r="A265" s="21" t="s">
        <v>150</v>
      </c>
      <c r="B265" s="18"/>
      <c r="C265" s="20" t="s">
        <v>105</v>
      </c>
      <c r="D265" s="20" t="s">
        <v>16</v>
      </c>
      <c r="E265" s="20" t="s">
        <v>6</v>
      </c>
      <c r="F265" s="20"/>
      <c r="G265" s="20"/>
      <c r="H265" s="26">
        <f>H274+H277+H267+H270</f>
        <v>4288.4</v>
      </c>
    </row>
    <row r="266" spans="1:8" s="7" customFormat="1" ht="12">
      <c r="A266" s="21" t="s">
        <v>255</v>
      </c>
      <c r="B266" s="18"/>
      <c r="C266" s="27"/>
      <c r="D266" s="27"/>
      <c r="E266" s="27"/>
      <c r="F266" s="27"/>
      <c r="G266" s="27"/>
      <c r="H266" s="28"/>
    </row>
    <row r="267" spans="1:8" s="7" customFormat="1" ht="12">
      <c r="A267" s="21" t="s">
        <v>256</v>
      </c>
      <c r="B267" s="18"/>
      <c r="C267" s="20" t="s">
        <v>105</v>
      </c>
      <c r="D267" s="20" t="s">
        <v>16</v>
      </c>
      <c r="E267" s="20" t="s">
        <v>6</v>
      </c>
      <c r="F267" s="20" t="s">
        <v>257</v>
      </c>
      <c r="G267" s="20"/>
      <c r="H267" s="26">
        <f>H268</f>
        <v>122.9</v>
      </c>
    </row>
    <row r="268" spans="1:8" s="7" customFormat="1" ht="12">
      <c r="A268" s="21" t="s">
        <v>89</v>
      </c>
      <c r="B268" s="18"/>
      <c r="C268" s="20" t="s">
        <v>105</v>
      </c>
      <c r="D268" s="20" t="s">
        <v>16</v>
      </c>
      <c r="E268" s="20" t="s">
        <v>6</v>
      </c>
      <c r="F268" s="20" t="s">
        <v>257</v>
      </c>
      <c r="G268" s="20" t="s">
        <v>90</v>
      </c>
      <c r="H268" s="26">
        <v>122.9</v>
      </c>
    </row>
    <row r="269" spans="1:8" s="7" customFormat="1" ht="12">
      <c r="A269" s="21" t="s">
        <v>254</v>
      </c>
      <c r="B269" s="18"/>
      <c r="C269" s="20"/>
      <c r="D269" s="20"/>
      <c r="E269" s="20"/>
      <c r="F269" s="20"/>
      <c r="G269" s="20"/>
      <c r="H269" s="26"/>
    </row>
    <row r="270" spans="1:8" s="7" customFormat="1" ht="12">
      <c r="A270" s="21" t="s">
        <v>258</v>
      </c>
      <c r="B270" s="18"/>
      <c r="C270" s="20" t="s">
        <v>105</v>
      </c>
      <c r="D270" s="20" t="s">
        <v>16</v>
      </c>
      <c r="E270" s="20" t="s">
        <v>6</v>
      </c>
      <c r="F270" s="20" t="s">
        <v>259</v>
      </c>
      <c r="G270" s="20"/>
      <c r="H270" s="26">
        <f>H271</f>
        <v>0</v>
      </c>
    </row>
    <row r="271" spans="1:8" s="7" customFormat="1" ht="12">
      <c r="A271" s="21" t="s">
        <v>89</v>
      </c>
      <c r="B271" s="18"/>
      <c r="C271" s="20" t="s">
        <v>105</v>
      </c>
      <c r="D271" s="20" t="s">
        <v>16</v>
      </c>
      <c r="E271" s="20" t="s">
        <v>6</v>
      </c>
      <c r="F271" s="20" t="s">
        <v>259</v>
      </c>
      <c r="G271" s="20" t="s">
        <v>90</v>
      </c>
      <c r="H271" s="26"/>
    </row>
    <row r="272" spans="1:8" s="7" customFormat="1" ht="12">
      <c r="A272" s="21" t="s">
        <v>151</v>
      </c>
      <c r="B272" s="18"/>
      <c r="C272" s="20"/>
      <c r="D272" s="20"/>
      <c r="E272" s="20"/>
      <c r="F272" s="20"/>
      <c r="G272" s="20"/>
      <c r="H272" s="26"/>
    </row>
    <row r="273" spans="1:8" s="7" customFormat="1" ht="12">
      <c r="A273" s="21" t="s">
        <v>152</v>
      </c>
      <c r="B273" s="18"/>
      <c r="C273" s="20"/>
      <c r="D273" s="20"/>
      <c r="E273" s="20"/>
      <c r="F273" s="20"/>
      <c r="G273" s="20"/>
      <c r="H273" s="26"/>
    </row>
    <row r="274" spans="1:8" s="7" customFormat="1" ht="12">
      <c r="A274" s="21" t="s">
        <v>153</v>
      </c>
      <c r="B274" s="18"/>
      <c r="C274" s="20" t="s">
        <v>105</v>
      </c>
      <c r="D274" s="20" t="s">
        <v>16</v>
      </c>
      <c r="E274" s="20" t="s">
        <v>6</v>
      </c>
      <c r="F274" s="20" t="s">
        <v>58</v>
      </c>
      <c r="G274" s="20"/>
      <c r="H274" s="26">
        <f>H276</f>
        <v>4153.6</v>
      </c>
    </row>
    <row r="275" spans="1:8" s="7" customFormat="1" ht="12">
      <c r="A275" s="21" t="s">
        <v>156</v>
      </c>
      <c r="B275" s="18"/>
      <c r="C275" s="20"/>
      <c r="D275" s="20"/>
      <c r="E275" s="20"/>
      <c r="F275" s="20"/>
      <c r="G275" s="20"/>
      <c r="H275" s="26"/>
    </row>
    <row r="276" spans="1:8" s="7" customFormat="1" ht="12">
      <c r="A276" s="21" t="s">
        <v>157</v>
      </c>
      <c r="B276" s="18"/>
      <c r="C276" s="20" t="s">
        <v>105</v>
      </c>
      <c r="D276" s="20" t="s">
        <v>16</v>
      </c>
      <c r="E276" s="20" t="s">
        <v>6</v>
      </c>
      <c r="F276" s="20" t="s">
        <v>58</v>
      </c>
      <c r="G276" s="20" t="s">
        <v>60</v>
      </c>
      <c r="H276" s="26">
        <v>4153.6</v>
      </c>
    </row>
    <row r="277" spans="1:8" s="7" customFormat="1" ht="12">
      <c r="A277" s="21" t="s">
        <v>126</v>
      </c>
      <c r="B277" s="18"/>
      <c r="C277" s="20" t="s">
        <v>105</v>
      </c>
      <c r="D277" s="20" t="s">
        <v>16</v>
      </c>
      <c r="E277" s="20" t="s">
        <v>6</v>
      </c>
      <c r="F277" s="20" t="s">
        <v>17</v>
      </c>
      <c r="G277" s="20"/>
      <c r="H277" s="26">
        <f>H278</f>
        <v>11.9</v>
      </c>
    </row>
    <row r="278" spans="1:8" s="7" customFormat="1" ht="12.75" thickBot="1">
      <c r="A278" s="36" t="s">
        <v>161</v>
      </c>
      <c r="B278" s="22"/>
      <c r="C278" s="34" t="s">
        <v>105</v>
      </c>
      <c r="D278" s="34" t="s">
        <v>16</v>
      </c>
      <c r="E278" s="34" t="s">
        <v>6</v>
      </c>
      <c r="F278" s="34" t="s">
        <v>17</v>
      </c>
      <c r="G278" s="34" t="s">
        <v>18</v>
      </c>
      <c r="H278" s="49">
        <v>11.9</v>
      </c>
    </row>
    <row r="279" spans="1:8" s="7" customFormat="1" ht="12.75" thickBot="1">
      <c r="A279" s="184" t="s">
        <v>108</v>
      </c>
      <c r="B279" s="209"/>
      <c r="C279" s="187" t="s">
        <v>106</v>
      </c>
      <c r="D279" s="187"/>
      <c r="E279" s="187"/>
      <c r="F279" s="187"/>
      <c r="G279" s="187"/>
      <c r="H279" s="216">
        <f>H280+H285</f>
        <v>235.49999999999997</v>
      </c>
    </row>
    <row r="280" spans="1:8" s="7" customFormat="1" ht="12">
      <c r="A280" s="37" t="s">
        <v>11</v>
      </c>
      <c r="B280" s="42"/>
      <c r="C280" s="38" t="s">
        <v>106</v>
      </c>
      <c r="D280" s="38" t="s">
        <v>12</v>
      </c>
      <c r="E280" s="38"/>
      <c r="F280" s="38"/>
      <c r="G280" s="38"/>
      <c r="H280" s="50">
        <f>H281</f>
        <v>0.4</v>
      </c>
    </row>
    <row r="281" spans="1:8" s="7" customFormat="1" ht="12">
      <c r="A281" s="21" t="s">
        <v>109</v>
      </c>
      <c r="B281" s="18"/>
      <c r="C281" s="20" t="s">
        <v>106</v>
      </c>
      <c r="D281" s="20" t="s">
        <v>12</v>
      </c>
      <c r="E281" s="20" t="s">
        <v>83</v>
      </c>
      <c r="F281" s="20"/>
      <c r="G281" s="20"/>
      <c r="H281" s="26">
        <f>H282</f>
        <v>0.4</v>
      </c>
    </row>
    <row r="282" spans="1:8" s="7" customFormat="1" ht="12">
      <c r="A282" s="21" t="s">
        <v>266</v>
      </c>
      <c r="B282" s="18"/>
      <c r="C282" s="20" t="s">
        <v>106</v>
      </c>
      <c r="D282" s="20" t="s">
        <v>12</v>
      </c>
      <c r="E282" s="20" t="s">
        <v>83</v>
      </c>
      <c r="F282" s="20" t="s">
        <v>265</v>
      </c>
      <c r="G282" s="20"/>
      <c r="H282" s="26">
        <f>H284</f>
        <v>0.4</v>
      </c>
    </row>
    <row r="283" spans="1:8" s="7" customFormat="1" ht="12">
      <c r="A283" s="21" t="s">
        <v>186</v>
      </c>
      <c r="B283" s="18"/>
      <c r="C283" s="20"/>
      <c r="D283" s="20"/>
      <c r="E283" s="20"/>
      <c r="F283" s="20"/>
      <c r="G283" s="20"/>
      <c r="H283" s="26"/>
    </row>
    <row r="284" spans="1:8" s="7" customFormat="1" ht="12">
      <c r="A284" s="21" t="s">
        <v>110</v>
      </c>
      <c r="B284" s="18"/>
      <c r="C284" s="20" t="s">
        <v>106</v>
      </c>
      <c r="D284" s="20" t="s">
        <v>12</v>
      </c>
      <c r="E284" s="20" t="s">
        <v>83</v>
      </c>
      <c r="F284" s="20" t="s">
        <v>265</v>
      </c>
      <c r="G284" s="20" t="s">
        <v>111</v>
      </c>
      <c r="H284" s="26">
        <v>0.4</v>
      </c>
    </row>
    <row r="285" spans="1:8" s="7" customFormat="1" ht="15.75" customHeight="1">
      <c r="A285" s="31" t="s">
        <v>15</v>
      </c>
      <c r="B285" s="18"/>
      <c r="C285" s="27" t="s">
        <v>106</v>
      </c>
      <c r="D285" s="27" t="s">
        <v>16</v>
      </c>
      <c r="E285" s="27"/>
      <c r="F285" s="27"/>
      <c r="G285" s="27"/>
      <c r="H285" s="28">
        <f>H286</f>
        <v>235.09999999999997</v>
      </c>
    </row>
    <row r="286" spans="1:8" s="7" customFormat="1" ht="12">
      <c r="A286" s="21" t="s">
        <v>150</v>
      </c>
      <c r="B286" s="18"/>
      <c r="C286" s="20" t="s">
        <v>106</v>
      </c>
      <c r="D286" s="20" t="s">
        <v>16</v>
      </c>
      <c r="E286" s="20" t="s">
        <v>6</v>
      </c>
      <c r="F286" s="20"/>
      <c r="G286" s="20"/>
      <c r="H286" s="26">
        <f>H289+H291+H294+H298</f>
        <v>235.09999999999997</v>
      </c>
    </row>
    <row r="287" spans="1:8" s="7" customFormat="1" ht="12">
      <c r="A287" s="21" t="s">
        <v>151</v>
      </c>
      <c r="B287" s="18"/>
      <c r="C287" s="20"/>
      <c r="D287" s="20"/>
      <c r="E287" s="20"/>
      <c r="F287" s="20"/>
      <c r="G287" s="20"/>
      <c r="H287" s="26"/>
    </row>
    <row r="288" spans="1:8" s="7" customFormat="1" ht="12">
      <c r="A288" s="21" t="s">
        <v>187</v>
      </c>
      <c r="B288" s="18"/>
      <c r="C288" s="20"/>
      <c r="D288" s="20"/>
      <c r="E288" s="20"/>
      <c r="F288" s="20"/>
      <c r="G288" s="20"/>
      <c r="H288" s="26"/>
    </row>
    <row r="289" spans="1:8" s="7" customFormat="1" ht="12">
      <c r="A289" s="21" t="s">
        <v>153</v>
      </c>
      <c r="B289" s="18"/>
      <c r="C289" s="20" t="s">
        <v>106</v>
      </c>
      <c r="D289" s="20" t="s">
        <v>16</v>
      </c>
      <c r="E289" s="20" t="s">
        <v>6</v>
      </c>
      <c r="F289" s="20" t="s">
        <v>58</v>
      </c>
      <c r="G289" s="20"/>
      <c r="H289" s="26">
        <f>H297</f>
        <v>229.1</v>
      </c>
    </row>
    <row r="290" spans="1:8" s="7" customFormat="1" ht="12">
      <c r="A290" s="21" t="s">
        <v>255</v>
      </c>
      <c r="B290" s="18"/>
      <c r="C290" s="27"/>
      <c r="D290" s="27"/>
      <c r="E290" s="27"/>
      <c r="F290" s="27"/>
      <c r="G290" s="27"/>
      <c r="H290" s="28"/>
    </row>
    <row r="291" spans="1:8" s="7" customFormat="1" ht="12">
      <c r="A291" s="21" t="s">
        <v>256</v>
      </c>
      <c r="B291" s="18"/>
      <c r="C291" s="20" t="s">
        <v>106</v>
      </c>
      <c r="D291" s="20" t="s">
        <v>16</v>
      </c>
      <c r="E291" s="20" t="s">
        <v>6</v>
      </c>
      <c r="F291" s="20" t="s">
        <v>257</v>
      </c>
      <c r="G291" s="20"/>
      <c r="H291" s="26">
        <f>H292</f>
        <v>5.7</v>
      </c>
    </row>
    <row r="292" spans="1:8" s="7" customFormat="1" ht="12">
      <c r="A292" s="21" t="s">
        <v>89</v>
      </c>
      <c r="B292" s="18"/>
      <c r="C292" s="20" t="s">
        <v>106</v>
      </c>
      <c r="D292" s="20" t="s">
        <v>16</v>
      </c>
      <c r="E292" s="20" t="s">
        <v>6</v>
      </c>
      <c r="F292" s="20" t="s">
        <v>257</v>
      </c>
      <c r="G292" s="20" t="s">
        <v>90</v>
      </c>
      <c r="H292" s="26">
        <v>5.7</v>
      </c>
    </row>
    <row r="293" spans="1:8" s="7" customFormat="1" ht="12">
      <c r="A293" s="21" t="s">
        <v>254</v>
      </c>
      <c r="B293" s="18"/>
      <c r="C293" s="20"/>
      <c r="D293" s="20"/>
      <c r="E293" s="20"/>
      <c r="F293" s="20"/>
      <c r="G293" s="20"/>
      <c r="H293" s="26"/>
    </row>
    <row r="294" spans="1:8" s="7" customFormat="1" ht="12">
      <c r="A294" s="21" t="s">
        <v>258</v>
      </c>
      <c r="B294" s="18"/>
      <c r="C294" s="20" t="s">
        <v>106</v>
      </c>
      <c r="D294" s="20" t="s">
        <v>16</v>
      </c>
      <c r="E294" s="20" t="s">
        <v>6</v>
      </c>
      <c r="F294" s="20" t="s">
        <v>259</v>
      </c>
      <c r="G294" s="20"/>
      <c r="H294" s="26">
        <f>H295</f>
        <v>-0.9</v>
      </c>
    </row>
    <row r="295" spans="1:8" s="7" customFormat="1" ht="12">
      <c r="A295" s="21" t="s">
        <v>89</v>
      </c>
      <c r="B295" s="18"/>
      <c r="C295" s="20" t="s">
        <v>106</v>
      </c>
      <c r="D295" s="20" t="s">
        <v>16</v>
      </c>
      <c r="E295" s="20" t="s">
        <v>6</v>
      </c>
      <c r="F295" s="20" t="s">
        <v>259</v>
      </c>
      <c r="G295" s="20" t="s">
        <v>90</v>
      </c>
      <c r="H295" s="26">
        <v>-0.9</v>
      </c>
    </row>
    <row r="296" spans="1:8" s="7" customFormat="1" ht="12">
      <c r="A296" s="21" t="s">
        <v>156</v>
      </c>
      <c r="B296" s="18"/>
      <c r="C296" s="20"/>
      <c r="D296" s="20"/>
      <c r="E296" s="20"/>
      <c r="F296" s="20"/>
      <c r="G296" s="20"/>
      <c r="H296" s="26"/>
    </row>
    <row r="297" spans="1:8" s="7" customFormat="1" ht="12">
      <c r="A297" s="21" t="s">
        <v>172</v>
      </c>
      <c r="B297" s="18"/>
      <c r="C297" s="20" t="s">
        <v>106</v>
      </c>
      <c r="D297" s="20" t="s">
        <v>16</v>
      </c>
      <c r="E297" s="20" t="s">
        <v>6</v>
      </c>
      <c r="F297" s="20" t="s">
        <v>58</v>
      </c>
      <c r="G297" s="20" t="s">
        <v>60</v>
      </c>
      <c r="H297" s="26">
        <v>229.1</v>
      </c>
    </row>
    <row r="298" spans="1:8" s="7" customFormat="1" ht="12">
      <c r="A298" s="21" t="s">
        <v>126</v>
      </c>
      <c r="B298" s="18"/>
      <c r="C298" s="20" t="s">
        <v>106</v>
      </c>
      <c r="D298" s="20" t="s">
        <v>16</v>
      </c>
      <c r="E298" s="20" t="s">
        <v>6</v>
      </c>
      <c r="F298" s="20" t="s">
        <v>17</v>
      </c>
      <c r="G298" s="20"/>
      <c r="H298" s="26">
        <f>H299</f>
        <v>1.2</v>
      </c>
    </row>
    <row r="299" spans="1:8" s="7" customFormat="1" ht="12.75" thickBot="1">
      <c r="A299" s="36" t="s">
        <v>161</v>
      </c>
      <c r="B299" s="22"/>
      <c r="C299" s="34" t="s">
        <v>106</v>
      </c>
      <c r="D299" s="34" t="s">
        <v>16</v>
      </c>
      <c r="E299" s="34" t="s">
        <v>6</v>
      </c>
      <c r="F299" s="34" t="s">
        <v>17</v>
      </c>
      <c r="G299" s="34" t="s">
        <v>18</v>
      </c>
      <c r="H299" s="49">
        <v>1.2</v>
      </c>
    </row>
    <row r="300" spans="1:8" s="7" customFormat="1" ht="12">
      <c r="A300" s="189" t="s">
        <v>188</v>
      </c>
      <c r="B300" s="223"/>
      <c r="C300" s="218"/>
      <c r="D300" s="218"/>
      <c r="E300" s="218"/>
      <c r="F300" s="218"/>
      <c r="G300" s="218"/>
      <c r="H300" s="221"/>
    </row>
    <row r="301" spans="1:8" s="7" customFormat="1" ht="12.75" thickBot="1">
      <c r="A301" s="190" t="s">
        <v>189</v>
      </c>
      <c r="B301" s="228"/>
      <c r="C301" s="193" t="s">
        <v>107</v>
      </c>
      <c r="D301" s="193"/>
      <c r="E301" s="193"/>
      <c r="F301" s="193"/>
      <c r="G301" s="193"/>
      <c r="H301" s="222">
        <f>H302</f>
        <v>17</v>
      </c>
    </row>
    <row r="302" spans="1:8" s="7" customFormat="1" ht="12">
      <c r="A302" s="37" t="s">
        <v>15</v>
      </c>
      <c r="B302" s="16"/>
      <c r="C302" s="38" t="s">
        <v>107</v>
      </c>
      <c r="D302" s="38" t="s">
        <v>16</v>
      </c>
      <c r="E302" s="38"/>
      <c r="F302" s="38"/>
      <c r="G302" s="38"/>
      <c r="H302" s="50">
        <f>H303</f>
        <v>17</v>
      </c>
    </row>
    <row r="303" spans="1:8" s="7" customFormat="1" ht="12">
      <c r="A303" s="21" t="s">
        <v>150</v>
      </c>
      <c r="B303" s="18"/>
      <c r="C303" s="20" t="s">
        <v>107</v>
      </c>
      <c r="D303" s="20" t="s">
        <v>16</v>
      </c>
      <c r="E303" s="20" t="s">
        <v>6</v>
      </c>
      <c r="F303" s="20"/>
      <c r="G303" s="20"/>
      <c r="H303" s="26">
        <f>H309+H305</f>
        <v>17</v>
      </c>
    </row>
    <row r="304" spans="1:8" s="7" customFormat="1" ht="12">
      <c r="A304" s="21" t="s">
        <v>255</v>
      </c>
      <c r="B304" s="18"/>
      <c r="C304" s="27"/>
      <c r="D304" s="27"/>
      <c r="E304" s="27"/>
      <c r="F304" s="27"/>
      <c r="G304" s="27"/>
      <c r="H304" s="28"/>
    </row>
    <row r="305" spans="1:8" s="7" customFormat="1" ht="12">
      <c r="A305" s="21" t="s">
        <v>256</v>
      </c>
      <c r="B305" s="18"/>
      <c r="C305" s="20" t="s">
        <v>107</v>
      </c>
      <c r="D305" s="20" t="s">
        <v>16</v>
      </c>
      <c r="E305" s="20" t="s">
        <v>6</v>
      </c>
      <c r="F305" s="20" t="s">
        <v>257</v>
      </c>
      <c r="G305" s="20"/>
      <c r="H305" s="26">
        <f>H306</f>
        <v>0</v>
      </c>
    </row>
    <row r="306" spans="1:8" s="7" customFormat="1" ht="12">
      <c r="A306" s="21" t="s">
        <v>89</v>
      </c>
      <c r="B306" s="18"/>
      <c r="C306" s="20" t="s">
        <v>107</v>
      </c>
      <c r="D306" s="20" t="s">
        <v>16</v>
      </c>
      <c r="E306" s="20" t="s">
        <v>6</v>
      </c>
      <c r="F306" s="20" t="s">
        <v>257</v>
      </c>
      <c r="G306" s="20" t="s">
        <v>90</v>
      </c>
      <c r="H306" s="26"/>
    </row>
    <row r="307" spans="1:8" s="7" customFormat="1" ht="12">
      <c r="A307" s="21" t="s">
        <v>151</v>
      </c>
      <c r="B307" s="18"/>
      <c r="C307" s="20"/>
      <c r="D307" s="20"/>
      <c r="E307" s="20"/>
      <c r="F307" s="20"/>
      <c r="G307" s="20"/>
      <c r="H307" s="26"/>
    </row>
    <row r="308" spans="1:8" s="7" customFormat="1" ht="12">
      <c r="A308" s="21" t="s">
        <v>187</v>
      </c>
      <c r="B308" s="18"/>
      <c r="C308" s="20"/>
      <c r="D308" s="20"/>
      <c r="E308" s="20"/>
      <c r="F308" s="20"/>
      <c r="G308" s="20"/>
      <c r="H308" s="26"/>
    </row>
    <row r="309" spans="1:8" s="7" customFormat="1" ht="12">
      <c r="A309" s="21" t="s">
        <v>153</v>
      </c>
      <c r="B309" s="18"/>
      <c r="C309" s="20" t="s">
        <v>107</v>
      </c>
      <c r="D309" s="20" t="s">
        <v>16</v>
      </c>
      <c r="E309" s="20" t="s">
        <v>6</v>
      </c>
      <c r="F309" s="20" t="s">
        <v>58</v>
      </c>
      <c r="G309" s="20"/>
      <c r="H309" s="26">
        <f>H311</f>
        <v>17</v>
      </c>
    </row>
    <row r="310" spans="1:8" s="7" customFormat="1" ht="12">
      <c r="A310" s="21" t="s">
        <v>156</v>
      </c>
      <c r="B310" s="18"/>
      <c r="C310" s="20"/>
      <c r="D310" s="20"/>
      <c r="E310" s="20"/>
      <c r="F310" s="20"/>
      <c r="G310" s="20"/>
      <c r="H310" s="26"/>
    </row>
    <row r="311" spans="1:8" s="7" customFormat="1" ht="12.75" thickBot="1">
      <c r="A311" s="36" t="s">
        <v>172</v>
      </c>
      <c r="B311" s="22"/>
      <c r="C311" s="34" t="s">
        <v>107</v>
      </c>
      <c r="D311" s="34" t="s">
        <v>16</v>
      </c>
      <c r="E311" s="34" t="s">
        <v>6</v>
      </c>
      <c r="F311" s="34" t="s">
        <v>58</v>
      </c>
      <c r="G311" s="34" t="s">
        <v>60</v>
      </c>
      <c r="H311" s="49">
        <v>17</v>
      </c>
    </row>
    <row r="312" spans="1:8" s="7" customFormat="1" ht="12.75" thickBot="1">
      <c r="A312" s="184" t="s">
        <v>114</v>
      </c>
      <c r="B312" s="209"/>
      <c r="C312" s="187" t="s">
        <v>113</v>
      </c>
      <c r="D312" s="187"/>
      <c r="E312" s="187"/>
      <c r="F312" s="187"/>
      <c r="G312" s="187"/>
      <c r="H312" s="216">
        <f>H313</f>
        <v>122.9</v>
      </c>
    </row>
    <row r="313" spans="1:8" s="7" customFormat="1" ht="12">
      <c r="A313" s="231" t="s">
        <v>121</v>
      </c>
      <c r="B313" s="81"/>
      <c r="C313" s="232" t="s">
        <v>113</v>
      </c>
      <c r="D313" s="232" t="s">
        <v>122</v>
      </c>
      <c r="E313" s="232"/>
      <c r="F313" s="232"/>
      <c r="G313" s="232"/>
      <c r="H313" s="233">
        <f>H314</f>
        <v>122.9</v>
      </c>
    </row>
    <row r="314" spans="1:8" s="7" customFormat="1" ht="12">
      <c r="A314" s="33" t="s">
        <v>121</v>
      </c>
      <c r="B314" s="22"/>
      <c r="C314" s="34" t="s">
        <v>113</v>
      </c>
      <c r="D314" s="34" t="s">
        <v>122</v>
      </c>
      <c r="E314" s="34" t="s">
        <v>5</v>
      </c>
      <c r="F314" s="34"/>
      <c r="G314" s="34"/>
      <c r="H314" s="49">
        <f>H315</f>
        <v>122.9</v>
      </c>
    </row>
    <row r="315" spans="1:8" s="7" customFormat="1" ht="12">
      <c r="A315" s="33" t="s">
        <v>121</v>
      </c>
      <c r="B315" s="22"/>
      <c r="C315" s="34" t="s">
        <v>113</v>
      </c>
      <c r="D315" s="34" t="s">
        <v>122</v>
      </c>
      <c r="E315" s="34" t="s">
        <v>5</v>
      </c>
      <c r="F315" s="34" t="s">
        <v>123</v>
      </c>
      <c r="G315" s="34"/>
      <c r="H315" s="49">
        <f>H316</f>
        <v>122.9</v>
      </c>
    </row>
    <row r="316" spans="1:8" s="7" customFormat="1" ht="12.75" thickBot="1">
      <c r="A316" s="33" t="s">
        <v>121</v>
      </c>
      <c r="B316" s="22"/>
      <c r="C316" s="34" t="s">
        <v>113</v>
      </c>
      <c r="D316" s="34" t="s">
        <v>122</v>
      </c>
      <c r="E316" s="34" t="s">
        <v>5</v>
      </c>
      <c r="F316" s="34" t="s">
        <v>123</v>
      </c>
      <c r="G316" s="34" t="s">
        <v>124</v>
      </c>
      <c r="H316" s="49">
        <v>122.9</v>
      </c>
    </row>
    <row r="317" spans="1:8" s="7" customFormat="1" ht="12.75" thickBot="1">
      <c r="A317" s="184" t="s">
        <v>190</v>
      </c>
      <c r="B317" s="214"/>
      <c r="C317" s="215"/>
      <c r="D317" s="215"/>
      <c r="E317" s="215"/>
      <c r="F317" s="215"/>
      <c r="G317" s="215"/>
      <c r="H317" s="229">
        <f>H10+H15+H26+H45+H93+H120+H130+H164+H186+H205+H224+H242+H263+H279+H312+H301+H143</f>
        <v>112665</v>
      </c>
    </row>
    <row r="318" spans="1:8" s="7" customFormat="1" ht="12">
      <c r="A318" s="39" t="s">
        <v>191</v>
      </c>
      <c r="B318" s="45"/>
      <c r="C318" s="40"/>
      <c r="D318" s="40"/>
      <c r="E318" s="40"/>
      <c r="F318" s="40"/>
      <c r="G318" s="40"/>
      <c r="H318" s="53"/>
    </row>
    <row r="319" spans="1:8" s="7" customFormat="1" ht="12">
      <c r="A319" s="31" t="s">
        <v>192</v>
      </c>
      <c r="B319" s="18"/>
      <c r="C319" s="20"/>
      <c r="D319" s="20"/>
      <c r="E319" s="20"/>
      <c r="F319" s="20"/>
      <c r="G319" s="20"/>
      <c r="H319" s="52"/>
    </row>
    <row r="320" spans="1:8" s="7" customFormat="1" ht="12">
      <c r="A320" s="31" t="s">
        <v>193</v>
      </c>
      <c r="B320" s="18"/>
      <c r="C320" s="20"/>
      <c r="D320" s="20"/>
      <c r="E320" s="20"/>
      <c r="F320" s="20"/>
      <c r="G320" s="20"/>
      <c r="H320" s="52"/>
    </row>
    <row r="321" spans="1:8" s="7" customFormat="1" ht="12.75" thickBot="1">
      <c r="A321" s="43" t="s">
        <v>194</v>
      </c>
      <c r="B321" s="22"/>
      <c r="C321" s="34"/>
      <c r="D321" s="34"/>
      <c r="E321" s="34"/>
      <c r="F321" s="34"/>
      <c r="G321" s="34"/>
      <c r="H321" s="54"/>
    </row>
    <row r="322" spans="1:8" ht="12.75" thickBot="1">
      <c r="A322" s="184" t="s">
        <v>115</v>
      </c>
      <c r="B322" s="209"/>
      <c r="C322" s="187"/>
      <c r="D322" s="187" t="s">
        <v>116</v>
      </c>
      <c r="E322" s="187"/>
      <c r="F322" s="187"/>
      <c r="G322" s="187"/>
      <c r="H322" s="216">
        <f>H323</f>
        <v>5500</v>
      </c>
    </row>
    <row r="323" spans="1:8" ht="12.75" customHeight="1">
      <c r="A323" s="29" t="s">
        <v>249</v>
      </c>
      <c r="B323" s="16"/>
      <c r="C323" s="30"/>
      <c r="D323" s="30" t="s">
        <v>116</v>
      </c>
      <c r="E323" s="30" t="s">
        <v>19</v>
      </c>
      <c r="F323" s="30"/>
      <c r="G323" s="30"/>
      <c r="H323" s="51">
        <f>H324</f>
        <v>5500</v>
      </c>
    </row>
    <row r="324" spans="1:8" ht="12" customHeight="1">
      <c r="A324" s="21" t="s">
        <v>195</v>
      </c>
      <c r="B324" s="18"/>
      <c r="C324" s="20"/>
      <c r="D324" s="20" t="s">
        <v>116</v>
      </c>
      <c r="E324" s="20" t="s">
        <v>19</v>
      </c>
      <c r="F324" s="20" t="s">
        <v>117</v>
      </c>
      <c r="G324" s="20"/>
      <c r="H324" s="26">
        <f>H325</f>
        <v>5500</v>
      </c>
    </row>
    <row r="325" spans="1:8" ht="12" customHeight="1" thickBot="1">
      <c r="A325" s="24" t="s">
        <v>160</v>
      </c>
      <c r="B325" s="35"/>
      <c r="C325" s="41"/>
      <c r="D325" s="41" t="s">
        <v>116</v>
      </c>
      <c r="E325" s="41" t="s">
        <v>19</v>
      </c>
      <c r="F325" s="41" t="s">
        <v>117</v>
      </c>
      <c r="G325" s="41" t="s">
        <v>18</v>
      </c>
      <c r="H325" s="48">
        <v>5500</v>
      </c>
    </row>
    <row r="326" spans="1:8" ht="12" customHeight="1" thickBot="1">
      <c r="A326" s="230" t="s">
        <v>274</v>
      </c>
      <c r="B326" s="209" t="s">
        <v>118</v>
      </c>
      <c r="C326" s="215"/>
      <c r="D326" s="215"/>
      <c r="E326" s="215"/>
      <c r="F326" s="215"/>
      <c r="G326" s="215"/>
      <c r="H326" s="216">
        <f>H317+H322</f>
        <v>118165</v>
      </c>
    </row>
    <row r="327" spans="1:8" ht="12.75" customHeight="1">
      <c r="A327" s="7"/>
      <c r="B327" s="7"/>
      <c r="C327" s="5"/>
      <c r="D327" s="5"/>
      <c r="E327" s="5"/>
      <c r="F327" s="5"/>
      <c r="G327" s="5"/>
      <c r="H327" s="6"/>
    </row>
    <row r="328" spans="1:8" ht="11.25" customHeight="1">
      <c r="A328" s="7"/>
      <c r="B328" s="7"/>
      <c r="C328" s="5"/>
      <c r="D328" s="5"/>
      <c r="E328" s="5"/>
      <c r="F328" s="5"/>
      <c r="G328" s="5"/>
      <c r="H328" s="6"/>
    </row>
    <row r="329" spans="1:8" ht="12.75" customHeight="1">
      <c r="A329" s="7"/>
      <c r="B329" s="7"/>
      <c r="C329" s="5"/>
      <c r="D329" s="5"/>
      <c r="E329" s="5"/>
      <c r="F329" s="5"/>
      <c r="G329" s="5"/>
      <c r="H329" s="6"/>
    </row>
    <row r="330" spans="1:8" ht="12" customHeight="1">
      <c r="A330" s="7"/>
      <c r="B330" s="7"/>
      <c r="C330" s="5"/>
      <c r="D330" s="5"/>
      <c r="E330" s="5"/>
      <c r="F330" s="5"/>
      <c r="G330" s="5"/>
      <c r="H330" s="6"/>
    </row>
    <row r="331" spans="1:8" ht="12" customHeight="1">
      <c r="A331" s="7"/>
      <c r="B331" s="7"/>
      <c r="C331" s="5"/>
      <c r="D331" s="5"/>
      <c r="E331" s="5"/>
      <c r="F331" s="5"/>
      <c r="G331" s="5"/>
      <c r="H331" s="6"/>
    </row>
    <row r="332" spans="1:8" ht="11.25" customHeight="1">
      <c r="A332" s="7"/>
      <c r="B332" s="7"/>
      <c r="C332" s="5"/>
      <c r="D332" s="5"/>
      <c r="E332" s="5"/>
      <c r="F332" s="5"/>
      <c r="G332" s="5"/>
      <c r="H332" s="6"/>
    </row>
    <row r="333" spans="1:8" ht="12">
      <c r="A333" s="7"/>
      <c r="B333" s="7"/>
      <c r="C333" s="5"/>
      <c r="D333" s="5"/>
      <c r="E333" s="5"/>
      <c r="F333" s="5"/>
      <c r="G333" s="5"/>
      <c r="H333" s="6"/>
    </row>
    <row r="334" spans="1:8" ht="12" customHeight="1">
      <c r="A334" s="7"/>
      <c r="B334" s="7"/>
      <c r="C334" s="5"/>
      <c r="D334" s="5"/>
      <c r="E334" s="5"/>
      <c r="F334" s="5"/>
      <c r="G334" s="5"/>
      <c r="H334" s="6"/>
    </row>
    <row r="335" spans="1:8" ht="12" customHeight="1">
      <c r="A335" s="7"/>
      <c r="B335" s="7"/>
      <c r="C335" s="5"/>
      <c r="D335" s="5"/>
      <c r="E335" s="5"/>
      <c r="F335" s="5"/>
      <c r="G335" s="5"/>
      <c r="H335" s="6"/>
    </row>
    <row r="336" spans="1:8" ht="12" customHeight="1">
      <c r="A336" s="7"/>
      <c r="B336" s="7"/>
      <c r="C336" s="5"/>
      <c r="D336" s="5"/>
      <c r="E336" s="5"/>
      <c r="F336" s="5"/>
      <c r="G336" s="5"/>
      <c r="H336" s="6"/>
    </row>
    <row r="337" spans="1:8" ht="12.75" customHeight="1">
      <c r="A337" s="7"/>
      <c r="B337" s="7"/>
      <c r="C337" s="5"/>
      <c r="D337" s="5"/>
      <c r="E337" s="5"/>
      <c r="F337" s="5"/>
      <c r="G337" s="5"/>
      <c r="H337" s="6"/>
    </row>
    <row r="338" spans="1:8" ht="12">
      <c r="A338" s="7"/>
      <c r="B338" s="7"/>
      <c r="C338" s="5"/>
      <c r="D338" s="5"/>
      <c r="E338" s="5"/>
      <c r="F338" s="5"/>
      <c r="G338" s="5"/>
      <c r="H338" s="6"/>
    </row>
    <row r="339" spans="1:8" ht="12">
      <c r="A339" s="7"/>
      <c r="B339" s="7"/>
      <c r="C339" s="5"/>
      <c r="D339" s="5"/>
      <c r="E339" s="5"/>
      <c r="F339" s="5"/>
      <c r="G339" s="5"/>
      <c r="H339" s="6"/>
    </row>
    <row r="340" spans="1:8" ht="12">
      <c r="A340" s="7"/>
      <c r="B340" s="7"/>
      <c r="C340" s="5"/>
      <c r="D340" s="5"/>
      <c r="E340" s="5"/>
      <c r="F340" s="5"/>
      <c r="G340" s="5"/>
      <c r="H340" s="6"/>
    </row>
    <row r="341" spans="1:8" ht="12">
      <c r="A341" s="7"/>
      <c r="B341" s="7"/>
      <c r="C341" s="5"/>
      <c r="D341" s="5"/>
      <c r="E341" s="5"/>
      <c r="F341" s="5"/>
      <c r="G341" s="5"/>
      <c r="H341" s="6"/>
    </row>
    <row r="342" spans="1:8" ht="12">
      <c r="A342" s="7"/>
      <c r="B342" s="7"/>
      <c r="C342" s="5"/>
      <c r="D342" s="5"/>
      <c r="E342" s="5"/>
      <c r="F342" s="5"/>
      <c r="G342" s="5"/>
      <c r="H342" s="6"/>
    </row>
    <row r="343" spans="1:8" ht="12">
      <c r="A343" s="7"/>
      <c r="B343" s="7"/>
      <c r="C343" s="5"/>
      <c r="D343" s="5"/>
      <c r="E343" s="5"/>
      <c r="F343" s="5"/>
      <c r="G343" s="5"/>
      <c r="H343" s="6"/>
    </row>
    <row r="344" spans="1:8" ht="12">
      <c r="A344" s="7"/>
      <c r="B344" s="7"/>
      <c r="C344" s="5"/>
      <c r="D344" s="5"/>
      <c r="E344" s="5"/>
      <c r="F344" s="5"/>
      <c r="G344" s="5"/>
      <c r="H344" s="6"/>
    </row>
    <row r="345" spans="1:8" ht="12">
      <c r="A345" s="7"/>
      <c r="B345" s="7"/>
      <c r="C345" s="5"/>
      <c r="D345" s="5"/>
      <c r="E345" s="5"/>
      <c r="F345" s="5"/>
      <c r="G345" s="5"/>
      <c r="H345" s="6"/>
    </row>
    <row r="346" spans="1:8" ht="12">
      <c r="A346" s="7"/>
      <c r="B346" s="7"/>
      <c r="C346" s="5"/>
      <c r="D346" s="5"/>
      <c r="E346" s="5"/>
      <c r="F346" s="5"/>
      <c r="G346" s="5"/>
      <c r="H346" s="6"/>
    </row>
    <row r="347" spans="1:8" ht="12">
      <c r="A347" s="7"/>
      <c r="B347" s="7"/>
      <c r="C347" s="5"/>
      <c r="D347" s="5"/>
      <c r="E347" s="5"/>
      <c r="F347" s="5"/>
      <c r="G347" s="5"/>
      <c r="H347" s="6"/>
    </row>
    <row r="348" spans="1:8" ht="12">
      <c r="A348" s="7"/>
      <c r="B348" s="7"/>
      <c r="C348" s="5"/>
      <c r="D348" s="5"/>
      <c r="E348" s="5"/>
      <c r="F348" s="5"/>
      <c r="G348" s="5"/>
      <c r="H348" s="6"/>
    </row>
    <row r="349" spans="1:8" ht="12">
      <c r="A349" s="7"/>
      <c r="B349" s="7"/>
      <c r="C349" s="5"/>
      <c r="D349" s="5"/>
      <c r="E349" s="5"/>
      <c r="F349" s="5"/>
      <c r="G349" s="5"/>
      <c r="H349" s="6"/>
    </row>
    <row r="350" spans="1:8" ht="12">
      <c r="A350" s="7"/>
      <c r="B350" s="7"/>
      <c r="C350" s="5"/>
      <c r="D350" s="5"/>
      <c r="E350" s="5"/>
      <c r="F350" s="5"/>
      <c r="G350" s="5"/>
      <c r="H350" s="6"/>
    </row>
    <row r="351" spans="1:8" ht="12">
      <c r="A351" s="7"/>
      <c r="B351" s="7"/>
      <c r="C351" s="5"/>
      <c r="D351" s="5"/>
      <c r="E351" s="5"/>
      <c r="F351" s="5"/>
      <c r="G351" s="5"/>
      <c r="H351" s="6"/>
    </row>
    <row r="352" spans="1:8" ht="12">
      <c r="A352" s="7"/>
      <c r="B352" s="7"/>
      <c r="C352" s="5"/>
      <c r="D352" s="5"/>
      <c r="E352" s="5"/>
      <c r="F352" s="5"/>
      <c r="G352" s="5"/>
      <c r="H352" s="6"/>
    </row>
    <row r="353" spans="1:8" ht="12">
      <c r="A353" s="7"/>
      <c r="B353" s="7"/>
      <c r="C353" s="5"/>
      <c r="D353" s="5"/>
      <c r="E353" s="5"/>
      <c r="F353" s="5"/>
      <c r="G353" s="5"/>
      <c r="H353" s="6"/>
    </row>
    <row r="354" spans="1:8" ht="12">
      <c r="A354" s="7"/>
      <c r="B354" s="7"/>
      <c r="C354" s="5"/>
      <c r="D354" s="5"/>
      <c r="E354" s="5"/>
      <c r="F354" s="5"/>
      <c r="G354" s="5"/>
      <c r="H354" s="6"/>
    </row>
    <row r="355" spans="1:8" ht="12">
      <c r="A355" s="7"/>
      <c r="B355" s="7"/>
      <c r="C355" s="5"/>
      <c r="D355" s="5"/>
      <c r="E355" s="5"/>
      <c r="F355" s="5"/>
      <c r="G355" s="5"/>
      <c r="H355" s="6"/>
    </row>
    <row r="356" spans="1:8" ht="12">
      <c r="A356" s="7"/>
      <c r="B356" s="7"/>
      <c r="C356" s="5"/>
      <c r="D356" s="5"/>
      <c r="E356" s="5"/>
      <c r="F356" s="5"/>
      <c r="G356" s="5"/>
      <c r="H356" s="6"/>
    </row>
    <row r="357" spans="1:8" ht="12">
      <c r="A357" s="7"/>
      <c r="B357" s="7"/>
      <c r="C357" s="5"/>
      <c r="D357" s="5"/>
      <c r="E357" s="5"/>
      <c r="F357" s="5"/>
      <c r="G357" s="5"/>
      <c r="H357" s="6"/>
    </row>
    <row r="358" spans="1:8" ht="12">
      <c r="A358" s="7"/>
      <c r="B358" s="7"/>
      <c r="C358" s="5"/>
      <c r="D358" s="5"/>
      <c r="E358" s="5"/>
      <c r="F358" s="5"/>
      <c r="G358" s="5"/>
      <c r="H358" s="6"/>
    </row>
    <row r="359" spans="1:8" ht="12">
      <c r="A359" s="7"/>
      <c r="B359" s="7"/>
      <c r="C359" s="5"/>
      <c r="D359" s="5"/>
      <c r="E359" s="5"/>
      <c r="F359" s="5"/>
      <c r="G359" s="5"/>
      <c r="H359" s="6"/>
    </row>
  </sheetData>
  <mergeCells count="2">
    <mergeCell ref="A6:H6"/>
    <mergeCell ref="A7:H7"/>
  </mergeCells>
  <printOptions horizontalCentered="1"/>
  <pageMargins left="0.7874015748031497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T</cp:lastModifiedBy>
  <cp:lastPrinted>2004-08-23T07:31:30Z</cp:lastPrinted>
  <dcterms:created xsi:type="dcterms:W3CDTF">2003-04-17T06:03:25Z</dcterms:created>
  <dcterms:modified xsi:type="dcterms:W3CDTF">2018-03-02T20:57:51Z</dcterms:modified>
  <cp:category/>
  <cp:version/>
  <cp:contentType/>
  <cp:contentStatus/>
</cp:coreProperties>
</file>