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3"/>
  </bookViews>
  <sheets>
    <sheet name="уточнение прил-1" sheetId="1" r:id="rId1"/>
    <sheet name="уточнение прил 2" sheetId="2" r:id="rId2"/>
    <sheet name="уточнение прил-3" sheetId="3" r:id="rId3"/>
    <sheet name="уточнение прил-4" sheetId="4" r:id="rId4"/>
    <sheet name="уточнение прил-5" sheetId="5" r:id="rId5"/>
  </sheets>
  <definedNames/>
  <calcPr fullCalcOnLoad="1"/>
</workbook>
</file>

<file path=xl/sharedStrings.xml><?xml version="1.0" encoding="utf-8"?>
<sst xmlns="http://schemas.openxmlformats.org/spreadsheetml/2006/main" count="938" uniqueCount="252">
  <si>
    <t xml:space="preserve">                      Приложение № 3</t>
  </si>
  <si>
    <t xml:space="preserve">                                    Ведомственная структура расходов городского бюджета на 2003 г.</t>
  </si>
  <si>
    <r>
      <t xml:space="preserve">ВЕДОМСТВЕННАЯ </t>
    </r>
    <r>
      <rPr>
        <sz val="14"/>
        <rFont val="Times New Roman Cyr"/>
        <family val="1"/>
      </rPr>
      <t>структура</t>
    </r>
    <r>
      <rPr>
        <b/>
        <sz val="10"/>
        <rFont val="Times New Roman Cyr"/>
        <family val="1"/>
      </rPr>
      <t xml:space="preserve"> РАСХОДОВ</t>
    </r>
  </si>
  <si>
    <t>ГОРОДСКОГО БЮДЖЕТА на 2003 год</t>
  </si>
  <si>
    <t>Рз</t>
  </si>
  <si>
    <t>Пр</t>
  </si>
  <si>
    <t>ЦСР</t>
  </si>
  <si>
    <t>ВР</t>
  </si>
  <si>
    <t>Всего</t>
  </si>
  <si>
    <t>01</t>
  </si>
  <si>
    <t>Жилищно-Коммунальное хозяйство</t>
  </si>
  <si>
    <t>12</t>
  </si>
  <si>
    <t>Социальная политика</t>
  </si>
  <si>
    <t>18</t>
  </si>
  <si>
    <t>Прочие мероприятия в области  социальной политики</t>
  </si>
  <si>
    <t>397</t>
  </si>
  <si>
    <t>30</t>
  </si>
  <si>
    <t>07</t>
  </si>
  <si>
    <t>Жилищное хозяйство</t>
  </si>
  <si>
    <t>Фонд софинансирования социальных расходов</t>
  </si>
  <si>
    <t>352</t>
  </si>
  <si>
    <t>356</t>
  </si>
  <si>
    <t>на оплату жилья и коммунальных услуг</t>
  </si>
  <si>
    <t>Прочие структуры коммунального хозяйства</t>
  </si>
  <si>
    <t xml:space="preserve">Приложение № 2 </t>
  </si>
  <si>
    <t>Коммунальное  хозяйство</t>
  </si>
  <si>
    <t>Приложение № 1</t>
  </si>
  <si>
    <t xml:space="preserve">                      Расходы городского бюджета на 2003 г. по разделам и</t>
  </si>
  <si>
    <t xml:space="preserve">                      подразделам функциональной классификации расходов </t>
  </si>
  <si>
    <t xml:space="preserve">                      бюджета</t>
  </si>
  <si>
    <t xml:space="preserve">           Раздел, подраздел</t>
  </si>
  <si>
    <t>в том числе</t>
  </si>
  <si>
    <t>текущие</t>
  </si>
  <si>
    <t xml:space="preserve">   капитальные расходы</t>
  </si>
  <si>
    <t>расходы</t>
  </si>
  <si>
    <t>в т.ч.</t>
  </si>
  <si>
    <t>капитальные</t>
  </si>
  <si>
    <t>вложения на</t>
  </si>
  <si>
    <t>строительст.</t>
  </si>
  <si>
    <t>в том числе:</t>
  </si>
  <si>
    <t>Учреждения социального обеспечения</t>
  </si>
  <si>
    <t>и службы занятости</t>
  </si>
  <si>
    <t xml:space="preserve">         И Т О Г О</t>
  </si>
  <si>
    <t>Наименование</t>
  </si>
  <si>
    <t>КОД</t>
  </si>
  <si>
    <t>Государственное управление и местное  самоуправление</t>
  </si>
  <si>
    <t>Функционирование органов местного самоуправления</t>
  </si>
  <si>
    <t>06</t>
  </si>
  <si>
    <t>Содержание органов местного самоуправления</t>
  </si>
  <si>
    <t>026</t>
  </si>
  <si>
    <t>Денежное содержание аппарата</t>
  </si>
  <si>
    <t>027</t>
  </si>
  <si>
    <t>Обеспечение деятельности органов местного самоуправления</t>
  </si>
  <si>
    <t>Расходы на содержание аппарата</t>
  </si>
  <si>
    <t>029</t>
  </si>
  <si>
    <t>Администрация города</t>
  </si>
  <si>
    <t>002</t>
  </si>
  <si>
    <t>Коммунальное хозяйство</t>
  </si>
  <si>
    <t>02</t>
  </si>
  <si>
    <t xml:space="preserve"> субъектов Российской Федерации</t>
  </si>
  <si>
    <t>311</t>
  </si>
  <si>
    <t>Российской Федерации</t>
  </si>
  <si>
    <t>Прочие расходы не отнесенные к другим расходам</t>
  </si>
  <si>
    <t>515</t>
  </si>
  <si>
    <t>290</t>
  </si>
  <si>
    <t>Прочие расходы</t>
  </si>
  <si>
    <t>Образование</t>
  </si>
  <si>
    <t>14</t>
  </si>
  <si>
    <t>Прочие расходы в области образования</t>
  </si>
  <si>
    <t>Прочие ведомственные расходы в области образования</t>
  </si>
  <si>
    <t>407</t>
  </si>
  <si>
    <t>Прочие учреждения и мероприятия в области образования</t>
  </si>
  <si>
    <t>272</t>
  </si>
  <si>
    <t>Управление социальной защиты и труда</t>
  </si>
  <si>
    <t>005</t>
  </si>
  <si>
    <t>Учреждения социального обеспечения и службы занятости</t>
  </si>
  <si>
    <t>Ведомственные расходы в области социального обеспечения</t>
  </si>
  <si>
    <t>440</t>
  </si>
  <si>
    <t>Территориальные центры и отделения оказания социальной</t>
  </si>
  <si>
    <t>помощи на дому</t>
  </si>
  <si>
    <t>318</t>
  </si>
  <si>
    <t>Прочие учреждения и мероприятия в области социальной</t>
  </si>
  <si>
    <t xml:space="preserve"> политики</t>
  </si>
  <si>
    <t>323</t>
  </si>
  <si>
    <t>Прочие мероприятия в области социальной политики</t>
  </si>
  <si>
    <t>Расходы на реализацию льгот,установленных Федеральным</t>
  </si>
  <si>
    <t xml:space="preserve"> законом "О ветеранах" в части полномочий субъектов</t>
  </si>
  <si>
    <t xml:space="preserve"> Российской Федерации</t>
  </si>
  <si>
    <t>498</t>
  </si>
  <si>
    <t>Расходы на оплату жилищно-коммунальных услуг ветеранам</t>
  </si>
  <si>
    <t>и инвалидам</t>
  </si>
  <si>
    <t>345</t>
  </si>
  <si>
    <t xml:space="preserve">Муниципальное учреждение </t>
  </si>
  <si>
    <t>здравоохранения "ДЦГБ"</t>
  </si>
  <si>
    <t>006</t>
  </si>
  <si>
    <t>Здравоохранение и физическая  культура</t>
  </si>
  <si>
    <t>17</t>
  </si>
  <si>
    <t xml:space="preserve">Здравоохранение </t>
  </si>
  <si>
    <t>Ведомственные расходы на здравоохранение</t>
  </si>
  <si>
    <t>430</t>
  </si>
  <si>
    <t>Больницы, родильные дома, клиники, госпитали</t>
  </si>
  <si>
    <t>300</t>
  </si>
  <si>
    <t>310</t>
  </si>
  <si>
    <t>Шереметьевское территориальное управ-</t>
  </si>
  <si>
    <t>ление администрации города Долгопрудного</t>
  </si>
  <si>
    <t>007</t>
  </si>
  <si>
    <t>Государственная поддержка коммунального хозяйства</t>
  </si>
  <si>
    <t xml:space="preserve"> и инвалидам</t>
  </si>
  <si>
    <t>03</t>
  </si>
  <si>
    <t>МУ" Долгопрудненское городское хозяйство</t>
  </si>
  <si>
    <t>011</t>
  </si>
  <si>
    <t>Государственная поддержка жилищного хозяйства субъектов</t>
  </si>
  <si>
    <t>Целевые субсидии и субвенции</t>
  </si>
  <si>
    <t>Расходы бюджетов субъектов Российской Федерации и</t>
  </si>
  <si>
    <t>субсидий на оплату жилья и коммунальных услуг</t>
  </si>
  <si>
    <t>МУП " ЖЭУ № 1 "</t>
  </si>
  <si>
    <t>012</t>
  </si>
  <si>
    <t xml:space="preserve"> муниципальных образований по предоставлению населению</t>
  </si>
  <si>
    <t>нных Федеральным законом "О ветеранах" в части полномочий</t>
  </si>
  <si>
    <t>МУП " ЖЭУ № 2 "</t>
  </si>
  <si>
    <t>013</t>
  </si>
  <si>
    <t>МУП " ЖЭУ № 3 "</t>
  </si>
  <si>
    <t>014</t>
  </si>
  <si>
    <t>МУП " ЖЭУ № 4 "</t>
  </si>
  <si>
    <t>015</t>
  </si>
  <si>
    <t xml:space="preserve">субсидий на оплату жилья и коммунальных услуг </t>
  </si>
  <si>
    <t>МУП " Доллифт"</t>
  </si>
  <si>
    <t>016</t>
  </si>
  <si>
    <t>МУП " Инженерные сети г.Долгопрудного"</t>
  </si>
  <si>
    <t>017</t>
  </si>
  <si>
    <t xml:space="preserve">Расходы бюджетов субъектов Российской Федерации </t>
  </si>
  <si>
    <t xml:space="preserve"> и муниципальных образований по предоставлению </t>
  </si>
  <si>
    <t>населению субсидий на оплату жилья и коммунальных услуг</t>
  </si>
  <si>
    <t>МУП " ДГБ"</t>
  </si>
  <si>
    <t>018</t>
  </si>
  <si>
    <t>Расходы на прочие структуры коммунального хозяйства</t>
  </si>
  <si>
    <t xml:space="preserve"> в субъектах Российской Федерации</t>
  </si>
  <si>
    <t>444</t>
  </si>
  <si>
    <t xml:space="preserve">законом "О ветеранах" в части полномочий субъектов </t>
  </si>
  <si>
    <t>ОАО Производственное объединение Тонкого органичес-</t>
  </si>
  <si>
    <t>кого синтеза</t>
  </si>
  <si>
    <t>019</t>
  </si>
  <si>
    <t xml:space="preserve">                    И Т О Г О </t>
  </si>
  <si>
    <t xml:space="preserve">Расходы городского бюджета, распределяемые по </t>
  </si>
  <si>
    <t>ведомственной классификации (структуре) расходов, в</t>
  </si>
  <si>
    <t>процессе исполнения городского бюджета в соответст-</t>
  </si>
  <si>
    <t>вующем финансовом году</t>
  </si>
  <si>
    <t>Резервный фонд г.Долгопрдный</t>
  </si>
  <si>
    <t>Резервные фонды</t>
  </si>
  <si>
    <t>510</t>
  </si>
  <si>
    <r>
      <t xml:space="preserve">         </t>
    </r>
    <r>
      <rPr>
        <b/>
        <sz val="10"/>
        <rFont val="Times New Roman Cyr"/>
        <family val="1"/>
      </rPr>
      <t xml:space="preserve">         В С Е Г О </t>
    </r>
  </si>
  <si>
    <t>Итого</t>
  </si>
  <si>
    <t>субюъетов Российской Федерации</t>
  </si>
  <si>
    <t>Субсидии на услуги, оказываемые населению электро-</t>
  </si>
  <si>
    <t>и - теплоснабжающими организациями в субъектах</t>
  </si>
  <si>
    <t xml:space="preserve">                       Расходы городского бюджета на 2003 г. по разделам,</t>
  </si>
  <si>
    <t xml:space="preserve">                       подразделам, целевым статьям и видам расходов </t>
  </si>
  <si>
    <t xml:space="preserve">                            функциональной классификации расходов </t>
  </si>
  <si>
    <t xml:space="preserve">                           Наименование</t>
  </si>
  <si>
    <t>Государственное управление и местное самоуправление</t>
  </si>
  <si>
    <t>хозяйства субъектов Российской Федерации</t>
  </si>
  <si>
    <t>Расходы бюджетов субъектов Российской Федерации и муни-</t>
  </si>
  <si>
    <t>ципальных образований по предоставлению населению субсидий</t>
  </si>
  <si>
    <t xml:space="preserve">Государственная поддержка коммунального хозяйства </t>
  </si>
  <si>
    <t>субъектов Российской Федерации</t>
  </si>
  <si>
    <t xml:space="preserve">Субсидии на услуги, оказываемые населению электро- и </t>
  </si>
  <si>
    <t xml:space="preserve"> теплоснабжающими организациями в субъектах Российской</t>
  </si>
  <si>
    <t xml:space="preserve"> Федерации</t>
  </si>
  <si>
    <t>Государственная поддержка коммунального</t>
  </si>
  <si>
    <t>Больницы, родильные дома, клиники,госпитали</t>
  </si>
  <si>
    <t>Территориальные центры и отделения оказания социальной помощи</t>
  </si>
  <si>
    <t>на дому</t>
  </si>
  <si>
    <t>Прочие учреждения и мероприятия в области социальной политики</t>
  </si>
  <si>
    <t>Расходы на оплату жилищно-коммунальных услуг ветеранам и</t>
  </si>
  <si>
    <t>инвалидам</t>
  </si>
  <si>
    <t>Резервные фонды исполнительных органов власти</t>
  </si>
  <si>
    <t>субъектов Российской Федерации, резервные фонды</t>
  </si>
  <si>
    <t>органов местного самоуправления</t>
  </si>
  <si>
    <t>435</t>
  </si>
  <si>
    <t xml:space="preserve">      ИТОГО</t>
  </si>
  <si>
    <t>315</t>
  </si>
  <si>
    <r>
      <t xml:space="preserve">     </t>
    </r>
    <r>
      <rPr>
        <b/>
        <sz val="10"/>
        <rFont val="Times New Roman Cyr"/>
        <family val="1"/>
      </rPr>
      <t xml:space="preserve"> ВСЕГО</t>
    </r>
  </si>
  <si>
    <t>Государственное управление и местное</t>
  </si>
  <si>
    <t>самоуправление</t>
  </si>
  <si>
    <t>Здравоохранение и физическая культура</t>
  </si>
  <si>
    <t>Целевые бюджетные фонды</t>
  </si>
  <si>
    <t xml:space="preserve">В С Е Г О </t>
  </si>
  <si>
    <t>Инвестиционный фонд</t>
  </si>
  <si>
    <t>31</t>
  </si>
  <si>
    <t>Расходы за счет целевого фонда, консолидируемого в бюджете</t>
  </si>
  <si>
    <t>Прочие расходы, не отнесенные к другим видам расходов</t>
  </si>
  <si>
    <t>520</t>
  </si>
  <si>
    <t>Приложение 4</t>
  </si>
  <si>
    <t>Распределение ассигнований</t>
  </si>
  <si>
    <t>на содержание органов местного самоуправления, управлений и</t>
  </si>
  <si>
    <t>Комитетов на 2003 год</t>
  </si>
  <si>
    <t>Всего расходов</t>
  </si>
  <si>
    <t>в т.ч. фонд оплаты труда</t>
  </si>
  <si>
    <t>ИТОГО:</t>
  </si>
  <si>
    <t>Управление социальной защиты</t>
  </si>
  <si>
    <t>Приложение 5</t>
  </si>
  <si>
    <t>Раздел,</t>
  </si>
  <si>
    <t>подраздел</t>
  </si>
  <si>
    <t>Наименование расходов</t>
  </si>
  <si>
    <t xml:space="preserve">           в том числе</t>
  </si>
  <si>
    <t>Прочие расходы - всего</t>
  </si>
  <si>
    <t>Резервный фонд</t>
  </si>
  <si>
    <t xml:space="preserve">   Распределение ассигнований из городского бюджета</t>
  </si>
  <si>
    <t xml:space="preserve">   на 2003 год, на финансирование прочих расходов</t>
  </si>
  <si>
    <t>Жилищно-коммунальное хозяйство</t>
  </si>
  <si>
    <t xml:space="preserve">Расходы на благоустройство в субъектах </t>
  </si>
  <si>
    <t>443</t>
  </si>
  <si>
    <t>Муниципальное  унитарное предприятие</t>
  </si>
  <si>
    <t>"Управление капитального строительства"</t>
  </si>
  <si>
    <t>010</t>
  </si>
  <si>
    <t>Шереметьевское территориальное управление</t>
  </si>
  <si>
    <t>субъетов Российской Федерации</t>
  </si>
  <si>
    <t>МУП Теплоэнергия</t>
  </si>
  <si>
    <t>МУП  "Водоканал"</t>
  </si>
  <si>
    <t>Субсидии на услуги, предоставляемые населению органи-</t>
  </si>
  <si>
    <t>зациями водоснабжения и канализации в субъектах Российской</t>
  </si>
  <si>
    <t>Федерации</t>
  </si>
  <si>
    <t>442</t>
  </si>
  <si>
    <t>Обслуживание Государственного и Муниципального долга</t>
  </si>
  <si>
    <t>19</t>
  </si>
  <si>
    <t>долга</t>
  </si>
  <si>
    <t>Обслуживание Государственного и Муниципального внутреннего</t>
  </si>
  <si>
    <t>Процентные платежи по муниципальному долгу</t>
  </si>
  <si>
    <t>462</t>
  </si>
  <si>
    <t>Выплаты процентов по муниципальному долгу</t>
  </si>
  <si>
    <t>331</t>
  </si>
  <si>
    <t>Государственные пособия гражданам, имеющим детей</t>
  </si>
  <si>
    <t>489</t>
  </si>
  <si>
    <t>Фонд компенсаций</t>
  </si>
  <si>
    <t>Субвенции на реализацию Федерального закона "О государст-</t>
  </si>
  <si>
    <t>венных пособиях гражданам, имеющим детей</t>
  </si>
  <si>
    <t>470</t>
  </si>
  <si>
    <t>Расходы на оплату установки телефона ветеранам и инвалидам</t>
  </si>
  <si>
    <t>334</t>
  </si>
  <si>
    <t>Субвенции на реализацию Федерального закона "О Государственных</t>
  </si>
  <si>
    <t>пособиях гражданам, имеющим детей</t>
  </si>
  <si>
    <t xml:space="preserve">Расходы на реализацию льгот, установленных Федеральным </t>
  </si>
  <si>
    <t xml:space="preserve">законом "О ветеранах" в части полномочий субъетов </t>
  </si>
  <si>
    <t>Субсидии на услуги, предоставляемые населению организациями</t>
  </si>
  <si>
    <t>водоснабжения и канализации в субъектах Российской</t>
  </si>
  <si>
    <t>Обслуживание Государственного и Муниципального внутрен-</t>
  </si>
  <si>
    <t>него долга</t>
  </si>
  <si>
    <t>Обслуживание Государственного и Муниципального</t>
  </si>
  <si>
    <t xml:space="preserve">               </t>
  </si>
  <si>
    <t>к НРСД №  53-нр от 18.09. 2003 г.</t>
  </si>
  <si>
    <t>к НРСД № 53-нр от 18.09.2003 г.</t>
  </si>
  <si>
    <t xml:space="preserve">                     к НРСД № 53-нр от 18.09.2003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</si>
</sst>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3">
    <font>
      <sz val="10"/>
      <name val="Arial Cyr"/>
      <family val="0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sz val="9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4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/>
    </xf>
    <xf numFmtId="49" fontId="3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172" fontId="5" fillId="0" borderId="1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72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1" xfId="0" applyFont="1" applyBorder="1" applyAlignment="1">
      <alignment/>
    </xf>
    <xf numFmtId="172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172" fontId="0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172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172" fontId="3" fillId="0" borderId="27" xfId="0" applyNumberFormat="1" applyFont="1" applyBorder="1" applyAlignment="1">
      <alignment/>
    </xf>
    <xf numFmtId="0" fontId="3" fillId="0" borderId="31" xfId="0" applyFont="1" applyBorder="1" applyAlignment="1">
      <alignment/>
    </xf>
    <xf numFmtId="172" fontId="3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72" fontId="1" fillId="0" borderId="25" xfId="0" applyNumberFormat="1" applyFont="1" applyBorder="1" applyAlignment="1">
      <alignment/>
    </xf>
    <xf numFmtId="172" fontId="1" fillId="0" borderId="30" xfId="0" applyNumberFormat="1" applyFont="1" applyBorder="1" applyAlignment="1">
      <alignment/>
    </xf>
    <xf numFmtId="0" fontId="1" fillId="0" borderId="34" xfId="0" applyFont="1" applyBorder="1" applyAlignment="1">
      <alignment/>
    </xf>
    <xf numFmtId="172" fontId="3" fillId="0" borderId="33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172" fontId="3" fillId="0" borderId="31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72" fontId="1" fillId="0" borderId="24" xfId="0" applyNumberFormat="1" applyFont="1" applyBorder="1" applyAlignment="1">
      <alignment/>
    </xf>
    <xf numFmtId="0" fontId="3" fillId="0" borderId="33" xfId="0" applyFont="1" applyBorder="1" applyAlignment="1">
      <alignment/>
    </xf>
    <xf numFmtId="172" fontId="3" fillId="0" borderId="0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0" fontId="3" fillId="0" borderId="6" xfId="0" applyFont="1" applyBorder="1" applyAlignment="1">
      <alignment/>
    </xf>
    <xf numFmtId="49" fontId="3" fillId="0" borderId="4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172" fontId="1" fillId="0" borderId="9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172" fontId="1" fillId="0" borderId="2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2" fontId="3" fillId="0" borderId="46" xfId="0" applyNumberFormat="1" applyFont="1" applyBorder="1" applyAlignment="1">
      <alignment/>
    </xf>
    <xf numFmtId="0" fontId="1" fillId="0" borderId="42" xfId="0" applyFont="1" applyBorder="1" applyAlignment="1">
      <alignment/>
    </xf>
    <xf numFmtId="49" fontId="3" fillId="0" borderId="47" xfId="0" applyNumberFormat="1" applyFont="1" applyBorder="1" applyAlignment="1">
      <alignment/>
    </xf>
    <xf numFmtId="172" fontId="1" fillId="0" borderId="48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172" fontId="3" fillId="0" borderId="48" xfId="0" applyNumberFormat="1" applyFont="1" applyBorder="1" applyAlignment="1">
      <alignment/>
    </xf>
    <xf numFmtId="0" fontId="1" fillId="0" borderId="49" xfId="0" applyFont="1" applyBorder="1" applyAlignment="1">
      <alignment/>
    </xf>
    <xf numFmtId="49" fontId="3" fillId="0" borderId="50" xfId="0" applyNumberFormat="1" applyFont="1" applyBorder="1" applyAlignment="1">
      <alignment/>
    </xf>
    <xf numFmtId="172" fontId="0" fillId="0" borderId="51" xfId="0" applyNumberFormat="1" applyBorder="1" applyAlignment="1">
      <alignment/>
    </xf>
    <xf numFmtId="0" fontId="1" fillId="0" borderId="18" xfId="0" applyFont="1" applyBorder="1" applyAlignment="1">
      <alignment/>
    </xf>
    <xf numFmtId="0" fontId="3" fillId="0" borderId="26" xfId="0" applyFont="1" applyBorder="1" applyAlignment="1">
      <alignment/>
    </xf>
    <xf numFmtId="49" fontId="3" fillId="0" borderId="13" xfId="0" applyNumberFormat="1" applyFont="1" applyBorder="1" applyAlignment="1">
      <alignment/>
    </xf>
    <xf numFmtId="172" fontId="0" fillId="0" borderId="46" xfId="0" applyNumberFormat="1" applyBorder="1" applyAlignment="1">
      <alignment/>
    </xf>
    <xf numFmtId="0" fontId="1" fillId="0" borderId="21" xfId="0" applyFont="1" applyBorder="1" applyAlignment="1">
      <alignment/>
    </xf>
    <xf numFmtId="49" fontId="3" fillId="0" borderId="10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0" fontId="1" fillId="0" borderId="24" xfId="0" applyFont="1" applyBorder="1" applyAlignment="1">
      <alignment/>
    </xf>
    <xf numFmtId="0" fontId="3" fillId="0" borderId="52" xfId="0" applyFont="1" applyBorder="1" applyAlignment="1">
      <alignment/>
    </xf>
    <xf numFmtId="49" fontId="3" fillId="0" borderId="42" xfId="0" applyNumberFormat="1" applyFont="1" applyBorder="1" applyAlignment="1">
      <alignment/>
    </xf>
    <xf numFmtId="172" fontId="0" fillId="0" borderId="48" xfId="0" applyNumberFormat="1" applyBorder="1" applyAlignment="1">
      <alignment/>
    </xf>
    <xf numFmtId="0" fontId="3" fillId="0" borderId="13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172" fontId="5" fillId="0" borderId="46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54" xfId="0" applyFont="1" applyBorder="1" applyAlignment="1">
      <alignment/>
    </xf>
    <xf numFmtId="49" fontId="3" fillId="0" borderId="54" xfId="0" applyNumberFormat="1" applyFont="1" applyBorder="1" applyAlignment="1">
      <alignment/>
    </xf>
    <xf numFmtId="172" fontId="1" fillId="0" borderId="46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0" fontId="1" fillId="0" borderId="53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3" fillId="0" borderId="55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49" fontId="3" fillId="0" borderId="56" xfId="0" applyNumberFormat="1" applyFont="1" applyBorder="1" applyAlignment="1">
      <alignment/>
    </xf>
    <xf numFmtId="0" fontId="6" fillId="0" borderId="57" xfId="0" applyFont="1" applyBorder="1" applyAlignment="1">
      <alignment/>
    </xf>
    <xf numFmtId="172" fontId="6" fillId="0" borderId="5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57" xfId="0" applyFont="1" applyBorder="1" applyAlignment="1">
      <alignment/>
    </xf>
    <xf numFmtId="172" fontId="9" fillId="0" borderId="57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3" fillId="0" borderId="57" xfId="0" applyFont="1" applyBorder="1" applyAlignment="1">
      <alignment/>
    </xf>
    <xf numFmtId="172" fontId="3" fillId="0" borderId="57" xfId="0" applyNumberFormat="1" applyFont="1" applyBorder="1" applyAlignment="1">
      <alignment/>
    </xf>
    <xf numFmtId="0" fontId="3" fillId="0" borderId="21" xfId="0" applyFont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4" xfId="0" applyFont="1" applyBorder="1" applyAlignment="1">
      <alignment/>
    </xf>
    <xf numFmtId="172" fontId="1" fillId="0" borderId="43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3" fillId="0" borderId="58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1" fillId="0" borderId="57" xfId="0" applyFont="1" applyBorder="1" applyAlignment="1">
      <alignment/>
    </xf>
    <xf numFmtId="172" fontId="1" fillId="0" borderId="26" xfId="0" applyNumberFormat="1" applyFont="1" applyBorder="1" applyAlignment="1">
      <alignment/>
    </xf>
    <xf numFmtId="0" fontId="1" fillId="0" borderId="38" xfId="0" applyFont="1" applyBorder="1" applyAlignment="1">
      <alignment/>
    </xf>
    <xf numFmtId="172" fontId="1" fillId="0" borderId="52" xfId="0" applyNumberFormat="1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3" fillId="0" borderId="59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52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72" fontId="0" fillId="0" borderId="6" xfId="0" applyNumberFormat="1" applyBorder="1" applyAlignment="1">
      <alignment/>
    </xf>
    <xf numFmtId="172" fontId="0" fillId="0" borderId="40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5" fillId="0" borderId="41" xfId="0" applyNumberFormat="1" applyFont="1" applyBorder="1" applyAlignment="1">
      <alignment/>
    </xf>
    <xf numFmtId="172" fontId="5" fillId="0" borderId="61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61" xfId="0" applyBorder="1" applyAlignment="1">
      <alignment/>
    </xf>
    <xf numFmtId="172" fontId="0" fillId="0" borderId="41" xfId="0" applyNumberFormat="1" applyBorder="1" applyAlignment="1">
      <alignment/>
    </xf>
    <xf numFmtId="172" fontId="0" fillId="0" borderId="61" xfId="0" applyNumberFormat="1" applyBorder="1" applyAlignment="1">
      <alignment/>
    </xf>
    <xf numFmtId="172" fontId="0" fillId="0" borderId="3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172" fontId="3" fillId="0" borderId="62" xfId="0" applyNumberFormat="1" applyFont="1" applyBorder="1" applyAlignment="1">
      <alignment/>
    </xf>
    <xf numFmtId="49" fontId="1" fillId="0" borderId="63" xfId="0" applyNumberFormat="1" applyFont="1" applyBorder="1" applyAlignment="1">
      <alignment/>
    </xf>
    <xf numFmtId="49" fontId="3" fillId="0" borderId="60" xfId="0" applyNumberFormat="1" applyFont="1" applyBorder="1" applyAlignment="1">
      <alignment/>
    </xf>
    <xf numFmtId="49" fontId="3" fillId="0" borderId="64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2" xfId="0" applyFont="1" applyBorder="1" applyAlignment="1">
      <alignment/>
    </xf>
    <xf numFmtId="49" fontId="1" fillId="0" borderId="50" xfId="0" applyNumberFormat="1" applyFont="1" applyBorder="1" applyAlignment="1">
      <alignment/>
    </xf>
    <xf numFmtId="172" fontId="1" fillId="0" borderId="51" xfId="0" applyNumberFormat="1" applyFont="1" applyBorder="1" applyAlignment="1">
      <alignment/>
    </xf>
    <xf numFmtId="0" fontId="3" fillId="0" borderId="55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64" xfId="0" applyFont="1" applyBorder="1" applyAlignment="1">
      <alignment/>
    </xf>
    <xf numFmtId="49" fontId="3" fillId="0" borderId="65" xfId="0" applyNumberFormat="1" applyFont="1" applyBorder="1" applyAlignment="1">
      <alignment/>
    </xf>
    <xf numFmtId="49" fontId="1" fillId="0" borderId="66" xfId="0" applyNumberFormat="1" applyFont="1" applyBorder="1" applyAlignment="1">
      <alignment/>
    </xf>
    <xf numFmtId="0" fontId="3" fillId="0" borderId="39" xfId="0" applyFont="1" applyBorder="1" applyAlignment="1">
      <alignment/>
    </xf>
    <xf numFmtId="49" fontId="1" fillId="0" borderId="4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3" xfId="0" applyFont="1" applyBorder="1" applyAlignment="1">
      <alignment/>
    </xf>
    <xf numFmtId="49" fontId="3" fillId="0" borderId="49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49" fontId="3" fillId="0" borderId="67" xfId="0" applyNumberFormat="1" applyFont="1" applyBorder="1" applyAlignment="1">
      <alignment/>
    </xf>
    <xf numFmtId="172" fontId="3" fillId="0" borderId="68" xfId="0" applyNumberFormat="1" applyFont="1" applyBorder="1" applyAlignment="1">
      <alignment/>
    </xf>
    <xf numFmtId="0" fontId="3" fillId="0" borderId="69" xfId="0" applyFont="1" applyBorder="1" applyAlignment="1">
      <alignment/>
    </xf>
    <xf numFmtId="49" fontId="1" fillId="0" borderId="49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1" xfId="0" applyFont="1" applyBorder="1" applyAlignment="1">
      <alignment/>
    </xf>
    <xf numFmtId="0" fontId="4" fillId="0" borderId="54" xfId="0" applyFont="1" applyBorder="1" applyAlignment="1">
      <alignment/>
    </xf>
    <xf numFmtId="49" fontId="3" fillId="0" borderId="63" xfId="0" applyNumberFormat="1" applyFont="1" applyBorder="1" applyAlignment="1">
      <alignment/>
    </xf>
    <xf numFmtId="49" fontId="3" fillId="0" borderId="53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69" xfId="0" applyNumberFormat="1" applyFont="1" applyBorder="1" applyAlignment="1">
      <alignment/>
    </xf>
    <xf numFmtId="172" fontId="1" fillId="0" borderId="68" xfId="0" applyNumberFormat="1" applyFont="1" applyBorder="1" applyAlignment="1">
      <alignment/>
    </xf>
    <xf numFmtId="49" fontId="1" fillId="0" borderId="70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0" fontId="3" fillId="0" borderId="31" xfId="0" applyFont="1" applyBorder="1" applyAlignment="1">
      <alignment/>
    </xf>
    <xf numFmtId="172" fontId="3" fillId="0" borderId="43" xfId="0" applyNumberFormat="1" applyFont="1" applyBorder="1" applyAlignment="1">
      <alignment/>
    </xf>
    <xf numFmtId="0" fontId="3" fillId="0" borderId="71" xfId="0" applyFont="1" applyBorder="1" applyAlignment="1">
      <alignment/>
    </xf>
    <xf numFmtId="0" fontId="0" fillId="0" borderId="5" xfId="0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1">
      <selection activeCell="B4" sqref="B4"/>
    </sheetView>
  </sheetViews>
  <sheetFormatPr defaultColWidth="9.00390625" defaultRowHeight="12.75"/>
  <cols>
    <col min="1" max="1" width="47.25390625" style="32" customWidth="1"/>
    <col min="2" max="2" width="8.25390625" style="34" customWidth="1"/>
    <col min="3" max="3" width="9.75390625" style="32" customWidth="1"/>
    <col min="4" max="4" width="10.75390625" style="32" customWidth="1"/>
    <col min="5" max="5" width="13.25390625" style="32" customWidth="1"/>
    <col min="6" max="6" width="9.75390625" style="32" hidden="1" customWidth="1"/>
    <col min="7" max="16384" width="9.75390625" style="32" customWidth="1"/>
  </cols>
  <sheetData>
    <row r="2" ht="12.75">
      <c r="C2" s="32" t="s">
        <v>26</v>
      </c>
    </row>
    <row r="3" spans="2:4" ht="12.75">
      <c r="B3" s="266" t="s">
        <v>250</v>
      </c>
      <c r="C3" s="267"/>
      <c r="D3" s="267"/>
    </row>
    <row r="4" spans="1:4" ht="12.75">
      <c r="A4" s="35" t="s">
        <v>27</v>
      </c>
      <c r="B4" s="45"/>
      <c r="C4" s="35"/>
      <c r="D4" s="35"/>
    </row>
    <row r="5" spans="1:4" ht="12.75">
      <c r="A5" s="35" t="s">
        <v>28</v>
      </c>
      <c r="B5" s="45"/>
      <c r="C5" s="35"/>
      <c r="D5" s="35"/>
    </row>
    <row r="6" spans="1:4" ht="12.75">
      <c r="A6" s="35" t="s">
        <v>29</v>
      </c>
      <c r="B6" s="45"/>
      <c r="C6" s="35"/>
      <c r="D6" s="35"/>
    </row>
    <row r="8" ht="13.5" thickBot="1"/>
    <row r="9" spans="1:6" ht="13.5" thickBot="1">
      <c r="A9" s="46" t="s">
        <v>30</v>
      </c>
      <c r="B9" s="47" t="s">
        <v>8</v>
      </c>
      <c r="C9" s="48"/>
      <c r="D9" s="49" t="s">
        <v>31</v>
      </c>
      <c r="E9" s="50"/>
      <c r="F9" s="50"/>
    </row>
    <row r="10" spans="1:6" ht="13.5" thickBot="1">
      <c r="A10" s="51"/>
      <c r="B10" s="52"/>
      <c r="C10" s="46" t="s">
        <v>32</v>
      </c>
      <c r="D10" s="48" t="s">
        <v>33</v>
      </c>
      <c r="E10" s="50"/>
      <c r="F10" s="50"/>
    </row>
    <row r="11" spans="1:6" ht="12.75">
      <c r="A11" s="51"/>
      <c r="B11" s="52"/>
      <c r="C11" s="51" t="s">
        <v>34</v>
      </c>
      <c r="D11" s="46" t="s">
        <v>8</v>
      </c>
      <c r="E11" s="53" t="s">
        <v>35</v>
      </c>
      <c r="F11" s="53"/>
    </row>
    <row r="12" spans="1:6" ht="13.5" thickBot="1">
      <c r="A12" s="51"/>
      <c r="B12" s="52"/>
      <c r="C12" s="51"/>
      <c r="D12" s="51"/>
      <c r="E12" s="53" t="s">
        <v>36</v>
      </c>
      <c r="F12" s="54"/>
    </row>
    <row r="13" spans="1:5" ht="12.75">
      <c r="A13" s="55"/>
      <c r="B13" s="56"/>
      <c r="C13" s="55"/>
      <c r="D13" s="55"/>
      <c r="E13" s="53" t="s">
        <v>37</v>
      </c>
    </row>
    <row r="14" spans="1:5" ht="13.5" thickBot="1">
      <c r="A14" s="57"/>
      <c r="B14" s="58"/>
      <c r="C14" s="57"/>
      <c r="D14" s="57"/>
      <c r="E14" s="54" t="s">
        <v>38</v>
      </c>
    </row>
    <row r="15" spans="1:5" s="154" customFormat="1" ht="12">
      <c r="A15" s="155" t="s">
        <v>182</v>
      </c>
      <c r="B15" s="156"/>
      <c r="C15" s="157"/>
      <c r="D15" s="153"/>
      <c r="E15" s="165"/>
    </row>
    <row r="16" spans="1:5" s="154" customFormat="1" ht="12">
      <c r="A16" s="155" t="s">
        <v>183</v>
      </c>
      <c r="B16" s="156">
        <v>1205.6</v>
      </c>
      <c r="C16" s="157">
        <v>1205.6</v>
      </c>
      <c r="D16" s="153"/>
      <c r="E16" s="157"/>
    </row>
    <row r="17" spans="1:5" s="154" customFormat="1" ht="12">
      <c r="A17" s="150" t="s">
        <v>39</v>
      </c>
      <c r="B17" s="151"/>
      <c r="C17" s="152"/>
      <c r="D17" s="153"/>
      <c r="E17" s="157"/>
    </row>
    <row r="18" spans="1:5" s="154" customFormat="1" ht="12.75" thickBot="1">
      <c r="A18" s="150" t="s">
        <v>46</v>
      </c>
      <c r="B18" s="151">
        <v>1205.6</v>
      </c>
      <c r="C18" s="152">
        <v>1205.6</v>
      </c>
      <c r="D18" s="153"/>
      <c r="E18" s="166"/>
    </row>
    <row r="19" spans="1:5" ht="12.75">
      <c r="A19" s="59" t="s">
        <v>10</v>
      </c>
      <c r="B19" s="73">
        <f>B21+B22+B23</f>
        <v>16638.800000000003</v>
      </c>
      <c r="C19" s="74">
        <f>B19</f>
        <v>16638.800000000003</v>
      </c>
      <c r="D19" s="75"/>
      <c r="E19" s="66"/>
    </row>
    <row r="20" spans="1:5" ht="12.75">
      <c r="A20" s="72" t="s">
        <v>39</v>
      </c>
      <c r="B20" s="76"/>
      <c r="C20" s="77"/>
      <c r="D20" s="78"/>
      <c r="E20" s="77"/>
    </row>
    <row r="21" spans="1:5" ht="12.75">
      <c r="A21" s="62" t="s">
        <v>18</v>
      </c>
      <c r="B21" s="67">
        <v>19.7</v>
      </c>
      <c r="C21" s="63">
        <v>19.7</v>
      </c>
      <c r="D21" s="64"/>
      <c r="E21" s="65"/>
    </row>
    <row r="22" spans="1:5" ht="12.75">
      <c r="A22" s="62" t="s">
        <v>25</v>
      </c>
      <c r="B22" s="67">
        <v>16263.1</v>
      </c>
      <c r="C22" s="63">
        <v>16263.1</v>
      </c>
      <c r="D22" s="64"/>
      <c r="E22" s="65"/>
    </row>
    <row r="23" spans="1:5" ht="13.5" thickBot="1">
      <c r="A23" s="68" t="s">
        <v>23</v>
      </c>
      <c r="B23" s="79">
        <v>356</v>
      </c>
      <c r="C23" s="69">
        <v>356</v>
      </c>
      <c r="D23" s="80"/>
      <c r="E23" s="71"/>
    </row>
    <row r="24" spans="1:5" ht="12.75">
      <c r="A24" s="102" t="s">
        <v>66</v>
      </c>
      <c r="B24" s="168">
        <f>B26</f>
        <v>227.8</v>
      </c>
      <c r="C24" s="172">
        <f>C26</f>
        <v>227.8</v>
      </c>
      <c r="D24" s="61"/>
      <c r="E24" s="61"/>
    </row>
    <row r="25" spans="1:5" ht="12.75">
      <c r="A25" s="92" t="s">
        <v>39</v>
      </c>
      <c r="B25" s="63"/>
      <c r="C25" s="178"/>
      <c r="D25" s="65"/>
      <c r="E25" s="65"/>
    </row>
    <row r="26" spans="1:5" ht="13.5" thickBot="1">
      <c r="A26" s="81" t="s">
        <v>23</v>
      </c>
      <c r="B26" s="162">
        <v>227.8</v>
      </c>
      <c r="C26" s="179">
        <v>227.8</v>
      </c>
      <c r="D26" s="164"/>
      <c r="E26" s="164"/>
    </row>
    <row r="27" spans="1:5" ht="12.75">
      <c r="A27" s="171" t="s">
        <v>184</v>
      </c>
      <c r="B27" s="168">
        <f>B29</f>
        <v>-1404.8</v>
      </c>
      <c r="C27" s="168">
        <f>C29</f>
        <v>0</v>
      </c>
      <c r="D27" s="42">
        <v>-1404.8</v>
      </c>
      <c r="E27" s="61"/>
    </row>
    <row r="28" spans="1:5" ht="12.75">
      <c r="A28" s="92" t="s">
        <v>39</v>
      </c>
      <c r="B28" s="63"/>
      <c r="C28" s="63"/>
      <c r="D28" s="64"/>
      <c r="E28" s="65"/>
    </row>
    <row r="29" spans="1:5" ht="13.5" thickBot="1">
      <c r="A29" s="92" t="s">
        <v>97</v>
      </c>
      <c r="B29" s="177">
        <v>-1404.8</v>
      </c>
      <c r="C29" s="177"/>
      <c r="D29" s="64">
        <v>-1404.8</v>
      </c>
      <c r="E29" s="170"/>
    </row>
    <row r="30" spans="1:5" ht="12.75">
      <c r="A30" s="59" t="s">
        <v>12</v>
      </c>
      <c r="B30" s="73">
        <f>B33+B34</f>
        <v>2540.5</v>
      </c>
      <c r="C30" s="73">
        <f>C33+C34</f>
        <v>2540.5</v>
      </c>
      <c r="D30" s="66"/>
      <c r="E30" s="66"/>
    </row>
    <row r="31" spans="1:5" ht="12.75">
      <c r="A31" s="72" t="s">
        <v>39</v>
      </c>
      <c r="B31" s="76"/>
      <c r="C31" s="83"/>
      <c r="D31" s="77"/>
      <c r="E31" s="77"/>
    </row>
    <row r="32" spans="1:5" ht="12.75">
      <c r="A32" s="62" t="s">
        <v>40</v>
      </c>
      <c r="B32" s="67"/>
      <c r="C32" s="67"/>
      <c r="D32" s="65"/>
      <c r="E32" s="65"/>
    </row>
    <row r="33" spans="1:5" ht="12.75">
      <c r="A33" s="62" t="s">
        <v>41</v>
      </c>
      <c r="B33" s="67">
        <v>200</v>
      </c>
      <c r="C33" s="67">
        <v>200</v>
      </c>
      <c r="D33" s="65"/>
      <c r="E33" s="65"/>
    </row>
    <row r="34" spans="1:5" ht="13.5" thickBot="1">
      <c r="A34" s="68" t="s">
        <v>14</v>
      </c>
      <c r="B34" s="79">
        <v>2340.5</v>
      </c>
      <c r="C34" s="254">
        <v>2340.5</v>
      </c>
      <c r="D34" s="71"/>
      <c r="E34" s="71"/>
    </row>
    <row r="35" spans="1:5" ht="12.75">
      <c r="A35" s="102" t="s">
        <v>247</v>
      </c>
      <c r="B35" s="255"/>
      <c r="C35" s="61"/>
      <c r="D35" s="60"/>
      <c r="E35" s="61"/>
    </row>
    <row r="36" spans="1:5" ht="13.5" thickBot="1">
      <c r="A36" s="173" t="s">
        <v>225</v>
      </c>
      <c r="B36" s="169">
        <f>B38</f>
        <v>117.5</v>
      </c>
      <c r="C36" s="170">
        <f>C38</f>
        <v>117.5</v>
      </c>
      <c r="D36" s="256"/>
      <c r="E36" s="170"/>
    </row>
    <row r="37" spans="1:5" ht="12.75">
      <c r="A37" s="158" t="s">
        <v>39</v>
      </c>
      <c r="B37" s="159"/>
      <c r="C37" s="61"/>
      <c r="D37" s="70"/>
      <c r="E37" s="160"/>
    </row>
    <row r="38" spans="1:5" ht="13.5" thickBot="1">
      <c r="A38" s="158" t="s">
        <v>229</v>
      </c>
      <c r="B38" s="159">
        <v>117.5</v>
      </c>
      <c r="C38" s="164">
        <v>117.5</v>
      </c>
      <c r="D38" s="70"/>
      <c r="E38" s="160"/>
    </row>
    <row r="39" spans="1:5" ht="12.75">
      <c r="A39" s="102" t="s">
        <v>65</v>
      </c>
      <c r="B39" s="167">
        <f>B41</f>
        <v>182.5</v>
      </c>
      <c r="C39" s="120">
        <f>C41</f>
        <v>182.5</v>
      </c>
      <c r="D39" s="60"/>
      <c r="E39" s="61"/>
    </row>
    <row r="40" spans="1:5" ht="12.75">
      <c r="A40" s="158" t="s">
        <v>39</v>
      </c>
      <c r="B40" s="159"/>
      <c r="C40" s="160"/>
      <c r="D40" s="70"/>
      <c r="E40" s="160"/>
    </row>
    <row r="41" spans="1:5" ht="13.5" thickBot="1">
      <c r="A41" s="81" t="s">
        <v>65</v>
      </c>
      <c r="B41" s="161">
        <v>182.5</v>
      </c>
      <c r="C41" s="164">
        <v>182.5</v>
      </c>
      <c r="D41" s="163"/>
      <c r="E41" s="164"/>
    </row>
    <row r="42" spans="1:5" ht="13.5" thickBot="1">
      <c r="A42" s="102" t="s">
        <v>42</v>
      </c>
      <c r="B42" s="168">
        <f>B16+B19+B24+B27+B30+B39+B36</f>
        <v>19507.9</v>
      </c>
      <c r="C42" s="168">
        <f>C16+C19+C24+C27+C30+C39+C36</f>
        <v>20912.7</v>
      </c>
      <c r="D42" s="168">
        <f>D27</f>
        <v>-1404.8</v>
      </c>
      <c r="E42" s="168"/>
    </row>
    <row r="43" spans="1:5" ht="12.75">
      <c r="A43" s="102" t="s">
        <v>185</v>
      </c>
      <c r="B43" s="168">
        <v>10000</v>
      </c>
      <c r="C43" s="172">
        <v>10000</v>
      </c>
      <c r="D43" s="168"/>
      <c r="E43" s="168"/>
    </row>
    <row r="44" spans="1:5" ht="12.75">
      <c r="A44" s="132" t="s">
        <v>39</v>
      </c>
      <c r="B44" s="175"/>
      <c r="C44" s="176"/>
      <c r="D44" s="175"/>
      <c r="E44" s="175"/>
    </row>
    <row r="45" spans="1:5" ht="13.5" thickBot="1">
      <c r="A45" s="173" t="s">
        <v>187</v>
      </c>
      <c r="B45" s="82">
        <v>10000</v>
      </c>
      <c r="C45" s="174">
        <v>10000</v>
      </c>
      <c r="D45" s="82"/>
      <c r="E45" s="82"/>
    </row>
    <row r="46" spans="1:5" ht="13.5" thickBot="1">
      <c r="A46" s="173" t="s">
        <v>186</v>
      </c>
      <c r="B46" s="82">
        <f>C46+D46</f>
        <v>29507.9</v>
      </c>
      <c r="C46" s="82">
        <f>C42+C43</f>
        <v>30912.7</v>
      </c>
      <c r="D46" s="82">
        <f>D27</f>
        <v>-1404.8</v>
      </c>
      <c r="E46" s="106"/>
    </row>
    <row r="47" spans="1:5" ht="12.75">
      <c r="A47" s="27"/>
      <c r="B47" s="84"/>
      <c r="C47" s="70"/>
      <c r="D47" s="70"/>
      <c r="E47" s="70"/>
    </row>
    <row r="48" spans="1:5" ht="12.75">
      <c r="A48" s="27"/>
      <c r="B48" s="84"/>
      <c r="C48" s="70"/>
      <c r="D48" s="70"/>
      <c r="E48" s="70"/>
    </row>
    <row r="49" spans="1:5" ht="12.75">
      <c r="A49" s="70"/>
      <c r="B49" s="84"/>
      <c r="C49" s="70"/>
      <c r="D49" s="70"/>
      <c r="E49" s="70"/>
    </row>
    <row r="50" spans="1:5" ht="12.75">
      <c r="A50" s="70"/>
      <c r="B50" s="84"/>
      <c r="C50" s="70"/>
      <c r="D50" s="70"/>
      <c r="E50" s="70"/>
    </row>
  </sheetData>
  <mergeCells count="1">
    <mergeCell ref="B3:D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workbookViewId="0" topLeftCell="A1">
      <selection activeCell="A4" sqref="A4"/>
    </sheetView>
  </sheetViews>
  <sheetFormatPr defaultColWidth="9.00390625" defaultRowHeight="12.75"/>
  <cols>
    <col min="1" max="1" width="54.125" style="32" customWidth="1"/>
    <col min="2" max="2" width="0.74609375" style="32" hidden="1" customWidth="1"/>
    <col min="3" max="3" width="5.375" style="33" customWidth="1"/>
    <col min="4" max="4" width="5.00390625" style="33" customWidth="1"/>
    <col min="5" max="5" width="5.125" style="33" customWidth="1"/>
    <col min="6" max="6" width="5.375" style="33" customWidth="1"/>
    <col min="7" max="7" width="10.375" style="34" customWidth="1"/>
    <col min="8" max="16384" width="9.75390625" style="32" customWidth="1"/>
  </cols>
  <sheetData>
    <row r="2" ht="12.75">
      <c r="D2" s="33" t="s">
        <v>24</v>
      </c>
    </row>
    <row r="3" spans="1:6" ht="12.75">
      <c r="A3" s="265" t="s">
        <v>249</v>
      </c>
      <c r="B3" s="264"/>
      <c r="C3" s="264"/>
      <c r="D3" s="264"/>
      <c r="E3" s="264"/>
      <c r="F3" s="264"/>
    </row>
    <row r="4" spans="1:4" ht="12.75">
      <c r="A4" s="35"/>
      <c r="B4" s="36"/>
      <c r="C4" s="37"/>
      <c r="D4" s="38"/>
    </row>
    <row r="6" spans="1:4" ht="12.75">
      <c r="A6" s="35" t="s">
        <v>155</v>
      </c>
      <c r="B6" s="36"/>
      <c r="C6" s="37"/>
      <c r="D6" s="38"/>
    </row>
    <row r="7" spans="1:4" ht="12.75">
      <c r="A7" s="35" t="s">
        <v>156</v>
      </c>
      <c r="B7" s="36"/>
      <c r="C7" s="37"/>
      <c r="D7" s="38"/>
    </row>
    <row r="8" spans="1:7" s="6" customFormat="1" ht="12" customHeight="1">
      <c r="A8" s="35" t="s">
        <v>157</v>
      </c>
      <c r="B8" s="39"/>
      <c r="C8" s="40"/>
      <c r="D8" s="4"/>
      <c r="E8" s="4"/>
      <c r="F8" s="4"/>
      <c r="G8" s="5"/>
    </row>
    <row r="9" spans="1:7" s="6" customFormat="1" ht="12.75">
      <c r="A9" s="41"/>
      <c r="B9" s="39"/>
      <c r="C9" s="40"/>
      <c r="D9" s="4"/>
      <c r="E9" s="4"/>
      <c r="F9" s="4"/>
      <c r="G9" s="5"/>
    </row>
    <row r="10" spans="2:7" s="6" customFormat="1" ht="12.75">
      <c r="B10" s="3"/>
      <c r="C10" s="4"/>
      <c r="D10" s="4"/>
      <c r="E10" s="4"/>
      <c r="F10" s="4"/>
      <c r="G10" s="5"/>
    </row>
    <row r="11" spans="3:7" s="6" customFormat="1" ht="13.5" thickBot="1">
      <c r="C11" s="4"/>
      <c r="D11" s="4"/>
      <c r="E11" s="4"/>
      <c r="F11" s="4"/>
      <c r="G11" s="5"/>
    </row>
    <row r="12" spans="1:7" s="6" customFormat="1" ht="13.5" thickBot="1">
      <c r="A12" s="12" t="s">
        <v>158</v>
      </c>
      <c r="B12" s="8"/>
      <c r="C12" s="9" t="s">
        <v>4</v>
      </c>
      <c r="D12" s="9" t="s">
        <v>5</v>
      </c>
      <c r="E12" s="9" t="s">
        <v>6</v>
      </c>
      <c r="F12" s="19" t="s">
        <v>7</v>
      </c>
      <c r="G12" s="13" t="s">
        <v>8</v>
      </c>
    </row>
    <row r="13" spans="1:7" s="6" customFormat="1" ht="13.5" thickBot="1">
      <c r="A13" s="42"/>
      <c r="B13" s="42"/>
      <c r="C13" s="43"/>
      <c r="D13" s="43"/>
      <c r="E13" s="43"/>
      <c r="F13" s="43"/>
      <c r="G13" s="44"/>
    </row>
    <row r="14" spans="1:7" s="6" customFormat="1" ht="12.75">
      <c r="A14" s="25" t="s">
        <v>159</v>
      </c>
      <c r="B14" s="132"/>
      <c r="C14" s="133" t="s">
        <v>9</v>
      </c>
      <c r="D14" s="134"/>
      <c r="E14" s="134"/>
      <c r="F14" s="135"/>
      <c r="G14" s="136">
        <f>G15</f>
        <v>1205.6</v>
      </c>
    </row>
    <row r="15" spans="1:8" s="6" customFormat="1" ht="12.75">
      <c r="A15" s="15" t="s">
        <v>46</v>
      </c>
      <c r="B15" s="92"/>
      <c r="C15" s="125" t="s">
        <v>9</v>
      </c>
      <c r="D15" s="16" t="s">
        <v>47</v>
      </c>
      <c r="E15" s="16"/>
      <c r="F15" s="17"/>
      <c r="G15" s="20">
        <f>G16+G18</f>
        <v>1205.6</v>
      </c>
      <c r="H15" s="27"/>
    </row>
    <row r="16" spans="1:7" s="6" customFormat="1" ht="12.75">
      <c r="A16" s="137" t="s">
        <v>48</v>
      </c>
      <c r="B16" s="92"/>
      <c r="C16" s="125" t="s">
        <v>9</v>
      </c>
      <c r="D16" s="16" t="s">
        <v>47</v>
      </c>
      <c r="E16" s="16" t="s">
        <v>49</v>
      </c>
      <c r="F16" s="17"/>
      <c r="G16" s="20">
        <f>G17</f>
        <v>1205.6</v>
      </c>
    </row>
    <row r="17" spans="1:7" s="6" customFormat="1" ht="12.75">
      <c r="A17" s="15" t="s">
        <v>50</v>
      </c>
      <c r="B17" s="92"/>
      <c r="C17" s="125" t="s">
        <v>9</v>
      </c>
      <c r="D17" s="16" t="s">
        <v>47</v>
      </c>
      <c r="E17" s="16" t="s">
        <v>49</v>
      </c>
      <c r="F17" s="17" t="s">
        <v>51</v>
      </c>
      <c r="G17" s="20">
        <f>'уточнение прил-3'!H14+'уточнение прил-3'!H36+'уточнение прил-3'!H64</f>
        <v>1205.6</v>
      </c>
    </row>
    <row r="18" spans="1:7" s="6" customFormat="1" ht="12.75">
      <c r="A18" s="15" t="s">
        <v>52</v>
      </c>
      <c r="B18" s="92"/>
      <c r="C18" s="125" t="s">
        <v>9</v>
      </c>
      <c r="D18" s="16" t="s">
        <v>47</v>
      </c>
      <c r="E18" s="16" t="s">
        <v>51</v>
      </c>
      <c r="F18" s="17"/>
      <c r="G18" s="20">
        <f>G19</f>
        <v>0</v>
      </c>
    </row>
    <row r="19" spans="1:7" s="6" customFormat="1" ht="13.5" thickBot="1">
      <c r="A19" s="138" t="s">
        <v>53</v>
      </c>
      <c r="B19" s="139"/>
      <c r="C19" s="215" t="s">
        <v>9</v>
      </c>
      <c r="D19" s="87" t="s">
        <v>47</v>
      </c>
      <c r="E19" s="87" t="s">
        <v>51</v>
      </c>
      <c r="F19" s="216" t="s">
        <v>54</v>
      </c>
      <c r="G19" s="213"/>
    </row>
    <row r="20" spans="1:7" s="6" customFormat="1" ht="13.5" thickBot="1">
      <c r="A20" s="12" t="s">
        <v>10</v>
      </c>
      <c r="B20" s="239"/>
      <c r="C20" s="144" t="s">
        <v>11</v>
      </c>
      <c r="D20" s="9"/>
      <c r="E20" s="9"/>
      <c r="F20" s="9"/>
      <c r="G20" s="13">
        <f>G21+G29+G38</f>
        <v>16638.8</v>
      </c>
    </row>
    <row r="21" spans="1:7" s="6" customFormat="1" ht="12.75">
      <c r="A21" s="22" t="s">
        <v>18</v>
      </c>
      <c r="B21" s="95"/>
      <c r="C21" s="222" t="s">
        <v>11</v>
      </c>
      <c r="D21" s="23" t="s">
        <v>9</v>
      </c>
      <c r="E21" s="23"/>
      <c r="F21" s="23"/>
      <c r="G21" s="24">
        <f>G23+G28</f>
        <v>19.699999999999932</v>
      </c>
    </row>
    <row r="22" spans="1:7" s="6" customFormat="1" ht="12.75">
      <c r="A22" s="21" t="s">
        <v>111</v>
      </c>
      <c r="B22" s="92"/>
      <c r="C22" s="125"/>
      <c r="D22" s="16"/>
      <c r="E22" s="16"/>
      <c r="F22" s="16"/>
      <c r="G22" s="217"/>
    </row>
    <row r="23" spans="1:7" s="6" customFormat="1" ht="12.75">
      <c r="A23" s="21" t="s">
        <v>87</v>
      </c>
      <c r="B23" s="92"/>
      <c r="C23" s="125" t="s">
        <v>11</v>
      </c>
      <c r="D23" s="16" t="s">
        <v>9</v>
      </c>
      <c r="E23" s="16" t="s">
        <v>102</v>
      </c>
      <c r="F23" s="16"/>
      <c r="G23" s="20">
        <f>'уточнение прил-3'!H124</f>
        <v>-591</v>
      </c>
    </row>
    <row r="24" spans="1:7" s="6" customFormat="1" ht="12.75">
      <c r="A24" s="21" t="s">
        <v>112</v>
      </c>
      <c r="B24" s="92"/>
      <c r="C24" s="125" t="s">
        <v>11</v>
      </c>
      <c r="D24" s="16" t="s">
        <v>9</v>
      </c>
      <c r="E24" s="16" t="s">
        <v>102</v>
      </c>
      <c r="F24" s="16" t="s">
        <v>64</v>
      </c>
      <c r="G24" s="20">
        <f>'уточнение прил-3'!H125</f>
        <v>-591</v>
      </c>
    </row>
    <row r="25" spans="1:7" s="6" customFormat="1" ht="12.75">
      <c r="A25" s="21" t="s">
        <v>19</v>
      </c>
      <c r="B25" s="92"/>
      <c r="C25" s="125" t="s">
        <v>11</v>
      </c>
      <c r="D25" s="16" t="s">
        <v>9</v>
      </c>
      <c r="E25" s="16" t="s">
        <v>20</v>
      </c>
      <c r="F25" s="16"/>
      <c r="G25" s="20"/>
    </row>
    <row r="26" spans="1:7" s="6" customFormat="1" ht="12.75">
      <c r="A26" s="21" t="s">
        <v>161</v>
      </c>
      <c r="B26" s="92"/>
      <c r="C26" s="125"/>
      <c r="D26" s="16"/>
      <c r="E26" s="16"/>
      <c r="F26" s="16"/>
      <c r="G26" s="20"/>
    </row>
    <row r="27" spans="1:7" s="6" customFormat="1" ht="12.75">
      <c r="A27" s="21" t="s">
        <v>162</v>
      </c>
      <c r="B27" s="92"/>
      <c r="C27" s="125"/>
      <c r="D27" s="16"/>
      <c r="E27" s="16"/>
      <c r="F27" s="16"/>
      <c r="G27" s="20"/>
    </row>
    <row r="28" spans="1:7" s="6" customFormat="1" ht="13.5" thickBot="1">
      <c r="A28" s="100" t="s">
        <v>22</v>
      </c>
      <c r="B28" s="139"/>
      <c r="C28" s="129" t="s">
        <v>11</v>
      </c>
      <c r="D28" s="112" t="s">
        <v>9</v>
      </c>
      <c r="E28" s="112" t="s">
        <v>20</v>
      </c>
      <c r="F28" s="112" t="s">
        <v>21</v>
      </c>
      <c r="G28" s="116">
        <f>'уточнение прил-3'!H91+'уточнение прил-3'!H105+'уточнение прил-3'!H112+'уточнение прил-3'!H119+'уточнение прил-3'!H129+'уточнение прил-3'!H136</f>
        <v>610.6999999999999</v>
      </c>
    </row>
    <row r="29" spans="1:7" s="6" customFormat="1" ht="13.5" thickBot="1">
      <c r="A29" s="12" t="s">
        <v>25</v>
      </c>
      <c r="B29" s="218"/>
      <c r="C29" s="10" t="s">
        <v>11</v>
      </c>
      <c r="D29" s="10" t="s">
        <v>58</v>
      </c>
      <c r="E29" s="10"/>
      <c r="F29" s="85"/>
      <c r="G29" s="11">
        <f>G30</f>
        <v>16263.099999999999</v>
      </c>
    </row>
    <row r="30" spans="1:7" s="6" customFormat="1" ht="12.75">
      <c r="A30" s="22" t="s">
        <v>163</v>
      </c>
      <c r="B30" s="14"/>
      <c r="C30" s="23" t="s">
        <v>11</v>
      </c>
      <c r="D30" s="23" t="s">
        <v>58</v>
      </c>
      <c r="E30" s="23" t="s">
        <v>60</v>
      </c>
      <c r="F30" s="145"/>
      <c r="G30" s="24">
        <f>G34+G37</f>
        <v>16263.099999999999</v>
      </c>
    </row>
    <row r="31" spans="1:7" s="6" customFormat="1" ht="12.75">
      <c r="A31" s="21" t="s">
        <v>164</v>
      </c>
      <c r="B31" s="15"/>
      <c r="C31" s="16"/>
      <c r="D31" s="16"/>
      <c r="E31" s="16"/>
      <c r="F31" s="17"/>
      <c r="G31" s="20"/>
    </row>
    <row r="32" spans="1:7" s="6" customFormat="1" ht="12.75">
      <c r="A32" s="21" t="s">
        <v>165</v>
      </c>
      <c r="B32" s="15"/>
      <c r="C32" s="16"/>
      <c r="D32" s="16"/>
      <c r="E32" s="16"/>
      <c r="F32" s="17"/>
      <c r="G32" s="20"/>
    </row>
    <row r="33" spans="1:7" s="6" customFormat="1" ht="12.75">
      <c r="A33" s="21" t="s">
        <v>166</v>
      </c>
      <c r="B33" s="15"/>
      <c r="C33" s="16"/>
      <c r="D33" s="16"/>
      <c r="E33" s="16"/>
      <c r="F33" s="17"/>
      <c r="G33" s="20"/>
    </row>
    <row r="34" spans="1:7" s="6" customFormat="1" ht="12.75">
      <c r="A34" s="21" t="s">
        <v>167</v>
      </c>
      <c r="B34" s="15"/>
      <c r="C34" s="16" t="s">
        <v>11</v>
      </c>
      <c r="D34" s="16" t="s">
        <v>58</v>
      </c>
      <c r="E34" s="16" t="s">
        <v>60</v>
      </c>
      <c r="F34" s="17" t="s">
        <v>77</v>
      </c>
      <c r="G34" s="20">
        <f>'уточнение прил-3'!H158+'уточнение прил-3'!H172</f>
        <v>21418.1</v>
      </c>
    </row>
    <row r="35" spans="1:7" s="6" customFormat="1" ht="12.75">
      <c r="A35" s="21" t="s">
        <v>243</v>
      </c>
      <c r="B35" s="15"/>
      <c r="C35" s="16"/>
      <c r="D35" s="16"/>
      <c r="E35" s="16"/>
      <c r="F35" s="17"/>
      <c r="G35" s="20"/>
    </row>
    <row r="36" spans="1:7" s="6" customFormat="1" ht="12.75">
      <c r="A36" s="21" t="s">
        <v>244</v>
      </c>
      <c r="B36" s="15"/>
      <c r="C36" s="16"/>
      <c r="D36" s="16"/>
      <c r="E36" s="16"/>
      <c r="F36" s="17"/>
      <c r="G36" s="20"/>
    </row>
    <row r="37" spans="1:7" s="6" customFormat="1" ht="13.5" thickBot="1">
      <c r="A37" s="180" t="s">
        <v>221</v>
      </c>
      <c r="B37" s="226"/>
      <c r="C37" s="87" t="s">
        <v>11</v>
      </c>
      <c r="D37" s="87" t="s">
        <v>58</v>
      </c>
      <c r="E37" s="87" t="s">
        <v>60</v>
      </c>
      <c r="F37" s="216" t="s">
        <v>222</v>
      </c>
      <c r="G37" s="213">
        <f>'уточнение прил-3'!H177</f>
        <v>-5155</v>
      </c>
    </row>
    <row r="38" spans="1:7" s="6" customFormat="1" ht="13.5" thickBot="1">
      <c r="A38" s="12" t="s">
        <v>23</v>
      </c>
      <c r="B38" s="8"/>
      <c r="C38" s="9" t="s">
        <v>11</v>
      </c>
      <c r="D38" s="9" t="s">
        <v>108</v>
      </c>
      <c r="E38" s="9"/>
      <c r="F38" s="19"/>
      <c r="G38" s="13">
        <f>G40</f>
        <v>356</v>
      </c>
    </row>
    <row r="39" spans="1:7" s="6" customFormat="1" ht="12.75">
      <c r="A39" s="22" t="s">
        <v>168</v>
      </c>
      <c r="B39" s="14"/>
      <c r="C39" s="23"/>
      <c r="D39" s="23"/>
      <c r="E39" s="23"/>
      <c r="F39" s="145"/>
      <c r="G39" s="24"/>
    </row>
    <row r="40" spans="1:7" s="6" customFormat="1" ht="12.75">
      <c r="A40" s="21" t="s">
        <v>160</v>
      </c>
      <c r="B40" s="15"/>
      <c r="C40" s="16" t="s">
        <v>11</v>
      </c>
      <c r="D40" s="16" t="s">
        <v>108</v>
      </c>
      <c r="E40" s="16" t="s">
        <v>60</v>
      </c>
      <c r="F40" s="17"/>
      <c r="G40" s="20">
        <f>G42</f>
        <v>356</v>
      </c>
    </row>
    <row r="41" spans="1:7" s="6" customFormat="1" ht="12.75">
      <c r="A41" s="21" t="s">
        <v>135</v>
      </c>
      <c r="B41" s="15"/>
      <c r="C41" s="16"/>
      <c r="D41" s="16"/>
      <c r="E41" s="16"/>
      <c r="F41" s="17"/>
      <c r="G41" s="20"/>
    </row>
    <row r="42" spans="1:7" s="6" customFormat="1" ht="13.5" thickBot="1">
      <c r="A42" s="100" t="s">
        <v>136</v>
      </c>
      <c r="B42" s="138"/>
      <c r="C42" s="112" t="s">
        <v>11</v>
      </c>
      <c r="D42" s="112" t="s">
        <v>108</v>
      </c>
      <c r="E42" s="112" t="s">
        <v>60</v>
      </c>
      <c r="F42" s="140" t="s">
        <v>137</v>
      </c>
      <c r="G42" s="116">
        <f>'уточнение прил-3'!H150</f>
        <v>356</v>
      </c>
    </row>
    <row r="43" spans="1:7" s="6" customFormat="1" ht="12.75">
      <c r="A43" s="101" t="s">
        <v>66</v>
      </c>
      <c r="B43" s="114"/>
      <c r="C43" s="107" t="s">
        <v>67</v>
      </c>
      <c r="D43" s="107"/>
      <c r="E43" s="107"/>
      <c r="F43" s="142"/>
      <c r="G43" s="108">
        <f>G45</f>
        <v>227.8</v>
      </c>
    </row>
    <row r="44" spans="1:7" s="6" customFormat="1" ht="12.75">
      <c r="A44" s="21" t="s">
        <v>68</v>
      </c>
      <c r="B44" s="15"/>
      <c r="C44" s="16" t="s">
        <v>67</v>
      </c>
      <c r="D44" s="16" t="s">
        <v>17</v>
      </c>
      <c r="E44" s="16"/>
      <c r="F44" s="17"/>
      <c r="G44" s="20">
        <f>G45</f>
        <v>227.8</v>
      </c>
    </row>
    <row r="45" spans="1:7" s="6" customFormat="1" ht="12.75">
      <c r="A45" s="21" t="s">
        <v>69</v>
      </c>
      <c r="B45" s="15"/>
      <c r="C45" s="16" t="s">
        <v>67</v>
      </c>
      <c r="D45" s="16" t="s">
        <v>17</v>
      </c>
      <c r="E45" s="16" t="s">
        <v>70</v>
      </c>
      <c r="F45" s="17"/>
      <c r="G45" s="20">
        <f>G46</f>
        <v>227.8</v>
      </c>
    </row>
    <row r="46" spans="1:7" s="6" customFormat="1" ht="13.5" thickBot="1">
      <c r="A46" s="21" t="s">
        <v>71</v>
      </c>
      <c r="B46" s="15"/>
      <c r="C46" s="16" t="s">
        <v>67</v>
      </c>
      <c r="D46" s="16" t="s">
        <v>17</v>
      </c>
      <c r="E46" s="16" t="s">
        <v>70</v>
      </c>
      <c r="F46" s="17" t="s">
        <v>72</v>
      </c>
      <c r="G46" s="20">
        <f>'уточнение прил-3'!H65</f>
        <v>227.8</v>
      </c>
    </row>
    <row r="47" spans="1:7" s="6" customFormat="1" ht="12.75">
      <c r="A47" s="25" t="s">
        <v>95</v>
      </c>
      <c r="B47" s="26"/>
      <c r="C47" s="134" t="s">
        <v>96</v>
      </c>
      <c r="D47" s="134"/>
      <c r="E47" s="134"/>
      <c r="F47" s="135"/>
      <c r="G47" s="141">
        <f>G48</f>
        <v>-1404.8</v>
      </c>
    </row>
    <row r="48" spans="1:7" s="6" customFormat="1" ht="12.75">
      <c r="A48" s="21" t="s">
        <v>97</v>
      </c>
      <c r="B48" s="15"/>
      <c r="C48" s="16" t="s">
        <v>96</v>
      </c>
      <c r="D48" s="16" t="s">
        <v>9</v>
      </c>
      <c r="E48" s="16"/>
      <c r="F48" s="17"/>
      <c r="G48" s="20">
        <f>G49</f>
        <v>-1404.8</v>
      </c>
    </row>
    <row r="49" spans="1:7" s="6" customFormat="1" ht="12.75">
      <c r="A49" s="21" t="s">
        <v>98</v>
      </c>
      <c r="B49" s="15"/>
      <c r="C49" s="16" t="s">
        <v>96</v>
      </c>
      <c r="D49" s="16" t="s">
        <v>9</v>
      </c>
      <c r="E49" s="16" t="s">
        <v>99</v>
      </c>
      <c r="F49" s="17"/>
      <c r="G49" s="20">
        <f>G50</f>
        <v>-1404.8</v>
      </c>
    </row>
    <row r="50" spans="1:7" s="6" customFormat="1" ht="13.5" thickBot="1">
      <c r="A50" s="21" t="s">
        <v>169</v>
      </c>
      <c r="B50" s="15"/>
      <c r="C50" s="16" t="s">
        <v>96</v>
      </c>
      <c r="D50" s="16" t="s">
        <v>9</v>
      </c>
      <c r="E50" s="16" t="s">
        <v>99</v>
      </c>
      <c r="F50" s="17" t="s">
        <v>101</v>
      </c>
      <c r="G50" s="20">
        <f>'уточнение прил-3'!H58</f>
        <v>-1404.8</v>
      </c>
    </row>
    <row r="51" spans="1:7" s="6" customFormat="1" ht="13.5" thickBot="1">
      <c r="A51" s="12" t="s">
        <v>12</v>
      </c>
      <c r="B51" s="8"/>
      <c r="C51" s="9" t="s">
        <v>13</v>
      </c>
      <c r="D51" s="9"/>
      <c r="E51" s="9"/>
      <c r="F51" s="19"/>
      <c r="G51" s="13">
        <f>G52+G57</f>
        <v>2540.5</v>
      </c>
    </row>
    <row r="52" spans="1:7" s="6" customFormat="1" ht="12.75">
      <c r="A52" s="22" t="s">
        <v>75</v>
      </c>
      <c r="B52" s="14"/>
      <c r="C52" s="23" t="s">
        <v>13</v>
      </c>
      <c r="D52" s="23" t="s">
        <v>9</v>
      </c>
      <c r="E52" s="23"/>
      <c r="F52" s="145"/>
      <c r="G52" s="24">
        <f>G53</f>
        <v>200</v>
      </c>
    </row>
    <row r="53" spans="1:7" s="6" customFormat="1" ht="12.75">
      <c r="A53" s="21" t="s">
        <v>76</v>
      </c>
      <c r="B53" s="15"/>
      <c r="C53" s="16" t="s">
        <v>13</v>
      </c>
      <c r="D53" s="16" t="s">
        <v>9</v>
      </c>
      <c r="E53" s="16" t="s">
        <v>77</v>
      </c>
      <c r="F53" s="17"/>
      <c r="G53" s="20">
        <f>G55+G56</f>
        <v>200</v>
      </c>
    </row>
    <row r="54" spans="1:7" s="6" customFormat="1" ht="12.75">
      <c r="A54" s="21" t="s">
        <v>170</v>
      </c>
      <c r="B54" s="15"/>
      <c r="C54" s="16"/>
      <c r="D54" s="16"/>
      <c r="E54" s="16"/>
      <c r="F54" s="17"/>
      <c r="G54" s="20"/>
    </row>
    <row r="55" spans="1:7" s="6" customFormat="1" ht="12.75">
      <c r="A55" s="21" t="s">
        <v>171</v>
      </c>
      <c r="B55" s="15"/>
      <c r="C55" s="16" t="s">
        <v>13</v>
      </c>
      <c r="D55" s="16" t="s">
        <v>9</v>
      </c>
      <c r="E55" s="16" t="s">
        <v>77</v>
      </c>
      <c r="F55" s="17" t="s">
        <v>80</v>
      </c>
      <c r="G55" s="20">
        <f>'уточнение прил-3'!H43</f>
        <v>100</v>
      </c>
    </row>
    <row r="56" spans="1:7" s="6" customFormat="1" ht="12.75">
      <c r="A56" s="21" t="s">
        <v>172</v>
      </c>
      <c r="B56" s="15"/>
      <c r="C56" s="16" t="s">
        <v>13</v>
      </c>
      <c r="D56" s="16" t="s">
        <v>9</v>
      </c>
      <c r="E56" s="16" t="s">
        <v>77</v>
      </c>
      <c r="F56" s="17" t="s">
        <v>83</v>
      </c>
      <c r="G56" s="20">
        <f>'уточнение прил-3'!H45</f>
        <v>100</v>
      </c>
    </row>
    <row r="57" spans="1:7" s="6" customFormat="1" ht="12.75">
      <c r="A57" s="21" t="s">
        <v>84</v>
      </c>
      <c r="B57" s="15"/>
      <c r="C57" s="16" t="s">
        <v>13</v>
      </c>
      <c r="D57" s="16" t="s">
        <v>47</v>
      </c>
      <c r="E57" s="16"/>
      <c r="F57" s="17"/>
      <c r="G57" s="20">
        <f>G62+G65+G58+G67</f>
        <v>2340.5</v>
      </c>
    </row>
    <row r="58" spans="1:7" s="6" customFormat="1" ht="12.75">
      <c r="A58" s="21" t="s">
        <v>233</v>
      </c>
      <c r="B58" s="15"/>
      <c r="C58" s="16" t="s">
        <v>13</v>
      </c>
      <c r="D58" s="16" t="s">
        <v>47</v>
      </c>
      <c r="E58" s="16" t="s">
        <v>232</v>
      </c>
      <c r="F58" s="17"/>
      <c r="G58" s="20">
        <f>G59</f>
        <v>1.4</v>
      </c>
    </row>
    <row r="59" spans="1:7" s="6" customFormat="1" ht="12.75">
      <c r="A59" s="21" t="s">
        <v>237</v>
      </c>
      <c r="B59" s="15"/>
      <c r="C59" s="16" t="s">
        <v>13</v>
      </c>
      <c r="D59" s="16" t="s">
        <v>47</v>
      </c>
      <c r="E59" s="16" t="s">
        <v>232</v>
      </c>
      <c r="F59" s="17" t="s">
        <v>238</v>
      </c>
      <c r="G59" s="20">
        <f>'уточнение прил-3'!H48</f>
        <v>1.4</v>
      </c>
    </row>
    <row r="60" spans="1:7" s="6" customFormat="1" ht="12.75">
      <c r="A60" s="21" t="s">
        <v>241</v>
      </c>
      <c r="B60" s="15"/>
      <c r="C60" s="16"/>
      <c r="D60" s="16"/>
      <c r="E60" s="16"/>
      <c r="F60" s="17"/>
      <c r="G60" s="20"/>
    </row>
    <row r="61" spans="1:7" s="6" customFormat="1" ht="12.75">
      <c r="A61" s="21" t="s">
        <v>242</v>
      </c>
      <c r="B61" s="15"/>
      <c r="C61" s="16"/>
      <c r="D61" s="16"/>
      <c r="E61" s="16"/>
      <c r="F61" s="17"/>
      <c r="G61" s="20"/>
    </row>
    <row r="62" spans="1:7" s="6" customFormat="1" ht="12.75">
      <c r="A62" s="21" t="s">
        <v>61</v>
      </c>
      <c r="B62" s="15"/>
      <c r="C62" s="16" t="s">
        <v>13</v>
      </c>
      <c r="D62" s="16" t="s">
        <v>47</v>
      </c>
      <c r="E62" s="16" t="s">
        <v>88</v>
      </c>
      <c r="F62" s="17"/>
      <c r="G62" s="20">
        <f>G64</f>
        <v>1885.6</v>
      </c>
    </row>
    <row r="63" spans="1:7" s="6" customFormat="1" ht="12.75">
      <c r="A63" s="21" t="s">
        <v>173</v>
      </c>
      <c r="B63" s="15"/>
      <c r="C63" s="16"/>
      <c r="D63" s="16"/>
      <c r="E63" s="16"/>
      <c r="F63" s="17"/>
      <c r="G63" s="20"/>
    </row>
    <row r="64" spans="1:7" s="6" customFormat="1" ht="12.75">
      <c r="A64" s="21" t="s">
        <v>174</v>
      </c>
      <c r="B64" s="15"/>
      <c r="C64" s="16" t="s">
        <v>13</v>
      </c>
      <c r="D64" s="16" t="s">
        <v>47</v>
      </c>
      <c r="E64" s="16" t="s">
        <v>88</v>
      </c>
      <c r="F64" s="17" t="s">
        <v>91</v>
      </c>
      <c r="G64" s="20">
        <f>'уточнение прил-3'!H84+'уточнение прил-3'!H98+'уточнение прил-3'!H143+'уточнение прил-3'!H165</f>
        <v>1885.6</v>
      </c>
    </row>
    <row r="65" spans="1:7" s="6" customFormat="1" ht="12.75">
      <c r="A65" s="21" t="s">
        <v>62</v>
      </c>
      <c r="B65" s="95"/>
      <c r="C65" s="16" t="s">
        <v>13</v>
      </c>
      <c r="D65" s="16" t="s">
        <v>47</v>
      </c>
      <c r="E65" s="16" t="s">
        <v>180</v>
      </c>
      <c r="F65" s="16"/>
      <c r="G65" s="86">
        <f>G66</f>
        <v>40</v>
      </c>
    </row>
    <row r="66" spans="1:7" s="6" customFormat="1" ht="12.75">
      <c r="A66" s="180" t="s">
        <v>62</v>
      </c>
      <c r="B66" s="221"/>
      <c r="C66" s="149" t="s">
        <v>13</v>
      </c>
      <c r="D66" s="29" t="s">
        <v>47</v>
      </c>
      <c r="E66" s="29" t="s">
        <v>180</v>
      </c>
      <c r="F66" s="147" t="s">
        <v>15</v>
      </c>
      <c r="G66" s="148">
        <f>'уточнение прил-3'!H26</f>
        <v>40</v>
      </c>
    </row>
    <row r="67" spans="1:7" s="6" customFormat="1" ht="12.75">
      <c r="A67" s="21" t="s">
        <v>231</v>
      </c>
      <c r="B67" s="15"/>
      <c r="C67" s="16" t="s">
        <v>13</v>
      </c>
      <c r="D67" s="16" t="s">
        <v>17</v>
      </c>
      <c r="E67" s="16"/>
      <c r="F67" s="17"/>
      <c r="G67" s="20">
        <f>G70</f>
        <v>413.5</v>
      </c>
    </row>
    <row r="68" spans="1:7" s="6" customFormat="1" ht="12.75">
      <c r="A68" s="21" t="s">
        <v>233</v>
      </c>
      <c r="B68" s="15"/>
      <c r="C68" s="16" t="s">
        <v>13</v>
      </c>
      <c r="D68" s="16" t="s">
        <v>17</v>
      </c>
      <c r="E68" s="16" t="s">
        <v>232</v>
      </c>
      <c r="F68" s="17"/>
      <c r="G68" s="20">
        <f>G70</f>
        <v>413.5</v>
      </c>
    </row>
    <row r="69" spans="1:7" s="6" customFormat="1" ht="12.75">
      <c r="A69" s="21" t="s">
        <v>239</v>
      </c>
      <c r="B69" s="15"/>
      <c r="C69" s="16"/>
      <c r="D69" s="16"/>
      <c r="E69" s="16"/>
      <c r="F69" s="17"/>
      <c r="G69" s="20"/>
    </row>
    <row r="70" spans="1:7" s="6" customFormat="1" ht="13.5" thickBot="1">
      <c r="A70" s="21" t="s">
        <v>240</v>
      </c>
      <c r="B70" s="15"/>
      <c r="C70" s="16" t="s">
        <v>13</v>
      </c>
      <c r="D70" s="16" t="s">
        <v>17</v>
      </c>
      <c r="E70" s="16" t="s">
        <v>232</v>
      </c>
      <c r="F70" s="17" t="s">
        <v>236</v>
      </c>
      <c r="G70" s="20">
        <f>'уточнение прил-3'!H52</f>
        <v>413.5</v>
      </c>
    </row>
    <row r="71" spans="1:7" s="6" customFormat="1" ht="13.5" thickBot="1">
      <c r="A71" s="12" t="s">
        <v>223</v>
      </c>
      <c r="B71" s="239"/>
      <c r="C71" s="250" t="s">
        <v>224</v>
      </c>
      <c r="D71" s="219"/>
      <c r="E71" s="219"/>
      <c r="F71" s="248"/>
      <c r="G71" s="220">
        <f>G73</f>
        <v>117.5</v>
      </c>
    </row>
    <row r="72" spans="1:7" s="6" customFormat="1" ht="12.75">
      <c r="A72" s="22" t="s">
        <v>245</v>
      </c>
      <c r="B72" s="95"/>
      <c r="C72" s="122"/>
      <c r="D72" s="109"/>
      <c r="E72" s="109"/>
      <c r="F72" s="109"/>
      <c r="G72" s="110"/>
    </row>
    <row r="73" spans="1:7" s="6" customFormat="1" ht="12.75">
      <c r="A73" s="22" t="s">
        <v>246</v>
      </c>
      <c r="B73" s="95"/>
      <c r="C73" s="125" t="s">
        <v>224</v>
      </c>
      <c r="D73" s="16" t="s">
        <v>9</v>
      </c>
      <c r="E73" s="16"/>
      <c r="F73" s="16"/>
      <c r="G73" s="20">
        <f>G74</f>
        <v>117.5</v>
      </c>
    </row>
    <row r="74" spans="1:7" s="6" customFormat="1" ht="12.75">
      <c r="A74" s="22" t="s">
        <v>227</v>
      </c>
      <c r="B74" s="95"/>
      <c r="C74" s="125" t="s">
        <v>224</v>
      </c>
      <c r="D74" s="16" t="s">
        <v>9</v>
      </c>
      <c r="E74" s="16" t="s">
        <v>228</v>
      </c>
      <c r="F74" s="16"/>
      <c r="G74" s="20">
        <f>G75</f>
        <v>117.5</v>
      </c>
    </row>
    <row r="75" spans="1:7" s="6" customFormat="1" ht="13.5" thickBot="1">
      <c r="A75" s="22" t="s">
        <v>229</v>
      </c>
      <c r="B75" s="95"/>
      <c r="C75" s="129" t="s">
        <v>224</v>
      </c>
      <c r="D75" s="112" t="s">
        <v>9</v>
      </c>
      <c r="E75" s="112" t="s">
        <v>228</v>
      </c>
      <c r="F75" s="112" t="s">
        <v>230</v>
      </c>
      <c r="G75" s="116">
        <f>'уточнение прил-3'!H31</f>
        <v>117.5</v>
      </c>
    </row>
    <row r="76" spans="1:7" s="6" customFormat="1" ht="13.5" thickBot="1">
      <c r="A76" s="25" t="s">
        <v>65</v>
      </c>
      <c r="B76" s="143"/>
      <c r="C76" s="251" t="s">
        <v>16</v>
      </c>
      <c r="D76" s="252"/>
      <c r="E76" s="252"/>
      <c r="F76" s="253"/>
      <c r="G76" s="249">
        <f>G78</f>
        <v>182.5</v>
      </c>
    </row>
    <row r="77" spans="1:7" s="6" customFormat="1" ht="12.75">
      <c r="A77" s="25" t="s">
        <v>147</v>
      </c>
      <c r="B77" s="114"/>
      <c r="C77" s="107"/>
      <c r="D77" s="107"/>
      <c r="E77" s="107"/>
      <c r="F77" s="142"/>
      <c r="G77" s="108"/>
    </row>
    <row r="78" spans="1:7" s="6" customFormat="1" ht="12.75">
      <c r="A78" s="21" t="s">
        <v>148</v>
      </c>
      <c r="B78" s="114"/>
      <c r="C78" s="23" t="s">
        <v>16</v>
      </c>
      <c r="D78" s="23" t="s">
        <v>9</v>
      </c>
      <c r="E78" s="23"/>
      <c r="F78" s="145"/>
      <c r="G78" s="24">
        <f>G79</f>
        <v>182.5</v>
      </c>
    </row>
    <row r="79" spans="1:7" s="6" customFormat="1" ht="12.75">
      <c r="A79" s="21" t="s">
        <v>148</v>
      </c>
      <c r="B79" s="114"/>
      <c r="C79" s="23" t="s">
        <v>16</v>
      </c>
      <c r="D79" s="23" t="s">
        <v>9</v>
      </c>
      <c r="E79" s="23" t="s">
        <v>149</v>
      </c>
      <c r="F79" s="145"/>
      <c r="G79" s="24">
        <f>G82</f>
        <v>182.5</v>
      </c>
    </row>
    <row r="80" spans="1:7" s="6" customFormat="1" ht="12.75">
      <c r="A80" s="21" t="s">
        <v>175</v>
      </c>
      <c r="B80" s="114"/>
      <c r="C80" s="23"/>
      <c r="D80" s="23"/>
      <c r="E80" s="23"/>
      <c r="F80" s="145"/>
      <c r="G80" s="108"/>
    </row>
    <row r="81" spans="1:7" s="6" customFormat="1" ht="12.75">
      <c r="A81" s="21" t="s">
        <v>176</v>
      </c>
      <c r="B81" s="114"/>
      <c r="C81" s="23"/>
      <c r="D81" s="23"/>
      <c r="E81" s="23"/>
      <c r="F81" s="145"/>
      <c r="G81" s="108"/>
    </row>
    <row r="82" spans="1:7" s="6" customFormat="1" ht="13.5" thickBot="1">
      <c r="A82" s="180" t="s">
        <v>177</v>
      </c>
      <c r="B82" s="146"/>
      <c r="C82" s="29" t="s">
        <v>16</v>
      </c>
      <c r="D82" s="29" t="s">
        <v>9</v>
      </c>
      <c r="E82" s="29" t="s">
        <v>149</v>
      </c>
      <c r="F82" s="147" t="s">
        <v>178</v>
      </c>
      <c r="G82" s="148">
        <f>'уточнение прил-3'!H191</f>
        <v>182.5</v>
      </c>
    </row>
    <row r="83" spans="1:7" s="6" customFormat="1" ht="13.5" thickBot="1">
      <c r="A83" s="12" t="s">
        <v>179</v>
      </c>
      <c r="B83" s="8"/>
      <c r="C83" s="219"/>
      <c r="D83" s="219"/>
      <c r="E83" s="219"/>
      <c r="F83" s="248"/>
      <c r="G83" s="220">
        <f>G14+G20+G43+G47+G51+G76+G71</f>
        <v>19507.899999999998</v>
      </c>
    </row>
    <row r="84" spans="1:7" s="6" customFormat="1" ht="13.5" thickBot="1">
      <c r="A84" s="28" t="s">
        <v>185</v>
      </c>
      <c r="B84" s="186"/>
      <c r="C84" s="144" t="s">
        <v>188</v>
      </c>
      <c r="D84" s="9"/>
      <c r="E84" s="9"/>
      <c r="F84" s="9"/>
      <c r="G84" s="13">
        <f>G85</f>
        <v>10000</v>
      </c>
    </row>
    <row r="85" spans="1:7" s="6" customFormat="1" ht="12.75">
      <c r="A85" s="183" t="s">
        <v>185</v>
      </c>
      <c r="C85" s="222" t="s">
        <v>188</v>
      </c>
      <c r="D85" s="23" t="s">
        <v>16</v>
      </c>
      <c r="E85" s="23"/>
      <c r="F85" s="23"/>
      <c r="G85" s="108">
        <f>G86</f>
        <v>10000</v>
      </c>
    </row>
    <row r="86" spans="1:7" s="6" customFormat="1" ht="12.75">
      <c r="A86" s="184" t="s">
        <v>189</v>
      </c>
      <c r="B86" s="182"/>
      <c r="C86" s="125" t="s">
        <v>188</v>
      </c>
      <c r="D86" s="16" t="s">
        <v>16</v>
      </c>
      <c r="E86" s="16" t="s">
        <v>191</v>
      </c>
      <c r="F86" s="16"/>
      <c r="G86" s="99">
        <f>G87</f>
        <v>10000</v>
      </c>
    </row>
    <row r="87" spans="1:7" s="6" customFormat="1" ht="13.5" thickBot="1">
      <c r="A87" s="185" t="s">
        <v>190</v>
      </c>
      <c r="C87" s="129" t="s">
        <v>188</v>
      </c>
      <c r="D87" s="112" t="s">
        <v>16</v>
      </c>
      <c r="E87" s="112" t="s">
        <v>191</v>
      </c>
      <c r="F87" s="112" t="s">
        <v>15</v>
      </c>
      <c r="G87" s="113">
        <f>'уточнение прил-3'!H195</f>
        <v>10000</v>
      </c>
    </row>
    <row r="88" spans="1:7" s="6" customFormat="1" ht="13.5" thickBot="1">
      <c r="A88" s="7" t="s">
        <v>181</v>
      </c>
      <c r="B88" s="8"/>
      <c r="C88" s="232"/>
      <c r="D88" s="232"/>
      <c r="E88" s="232"/>
      <c r="F88" s="232"/>
      <c r="G88" s="249">
        <f>G83+G84</f>
        <v>29507.899999999998</v>
      </c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31"/>
  <sheetViews>
    <sheetView workbookViewId="0" topLeftCell="A1">
      <selection activeCell="A5" sqref="A5"/>
    </sheetView>
  </sheetViews>
  <sheetFormatPr defaultColWidth="9.00390625" defaultRowHeight="12.75"/>
  <cols>
    <col min="1" max="1" width="52.25390625" style="0" customWidth="1"/>
    <col min="2" max="2" width="32.375" style="0" hidden="1" customWidth="1"/>
    <col min="3" max="3" width="5.75390625" style="1" customWidth="1"/>
    <col min="4" max="4" width="4.875" style="1" customWidth="1"/>
    <col min="5" max="5" width="6.125" style="1" customWidth="1"/>
    <col min="6" max="6" width="4.875" style="1" customWidth="1"/>
    <col min="7" max="7" width="5.00390625" style="1" customWidth="1"/>
    <col min="8" max="8" width="9.75390625" style="2" customWidth="1"/>
  </cols>
  <sheetData>
    <row r="3" ht="12.75">
      <c r="C3" s="1" t="s">
        <v>0</v>
      </c>
    </row>
    <row r="4" spans="1:7" ht="12.75">
      <c r="A4" s="263" t="s">
        <v>251</v>
      </c>
      <c r="B4" s="264"/>
      <c r="C4" s="264"/>
      <c r="D4" s="264"/>
      <c r="E4" s="264"/>
      <c r="F4" s="264"/>
      <c r="G4" s="264"/>
    </row>
    <row r="5" ht="12.75">
      <c r="C5" s="1" t="s">
        <v>248</v>
      </c>
    </row>
    <row r="6" spans="1:8" s="6" customFormat="1" ht="18.75">
      <c r="A6" s="3" t="s">
        <v>1</v>
      </c>
      <c r="B6" s="3" t="s">
        <v>2</v>
      </c>
      <c r="C6" s="4"/>
      <c r="D6" s="4"/>
      <c r="E6" s="4"/>
      <c r="F6" s="4"/>
      <c r="G6" s="4"/>
      <c r="H6" s="5"/>
    </row>
    <row r="7" spans="2:8" s="6" customFormat="1" ht="12.75">
      <c r="B7" s="3" t="s">
        <v>3</v>
      </c>
      <c r="C7" s="4"/>
      <c r="D7" s="4"/>
      <c r="E7" s="4"/>
      <c r="F7" s="4"/>
      <c r="G7" s="4"/>
      <c r="H7" s="5"/>
    </row>
    <row r="8" spans="3:8" s="6" customFormat="1" ht="13.5" thickBot="1">
      <c r="C8" s="4"/>
      <c r="D8" s="4"/>
      <c r="E8" s="4"/>
      <c r="F8" s="4"/>
      <c r="G8" s="4"/>
      <c r="H8" s="5"/>
    </row>
    <row r="9" spans="1:8" s="6" customFormat="1" ht="13.5" thickBot="1">
      <c r="A9" s="7" t="s">
        <v>43</v>
      </c>
      <c r="B9" s="8"/>
      <c r="C9" s="9" t="s">
        <v>44</v>
      </c>
      <c r="D9" s="10" t="s">
        <v>4</v>
      </c>
      <c r="E9" s="10" t="s">
        <v>5</v>
      </c>
      <c r="F9" s="10" t="s">
        <v>6</v>
      </c>
      <c r="G9" s="85" t="s">
        <v>7</v>
      </c>
      <c r="H9" s="11" t="s">
        <v>8</v>
      </c>
    </row>
    <row r="10" spans="1:8" s="6" customFormat="1" ht="13.5" thickBot="1">
      <c r="A10" s="18" t="s">
        <v>55</v>
      </c>
      <c r="B10" s="88"/>
      <c r="C10" s="19" t="s">
        <v>56</v>
      </c>
      <c r="D10" s="89"/>
      <c r="E10" s="10"/>
      <c r="F10" s="10"/>
      <c r="G10" s="90"/>
      <c r="H10" s="91">
        <f>H11+H23+H17+H27</f>
        <v>520.2</v>
      </c>
    </row>
    <row r="11" spans="1:8" s="6" customFormat="1" ht="12.75">
      <c r="A11" s="14" t="s">
        <v>45</v>
      </c>
      <c r="B11" s="92"/>
      <c r="C11" s="122" t="s">
        <v>56</v>
      </c>
      <c r="D11" s="242" t="s">
        <v>9</v>
      </c>
      <c r="E11" s="109"/>
      <c r="F11" s="109"/>
      <c r="G11" s="243"/>
      <c r="H11" s="110">
        <f>H12</f>
        <v>900</v>
      </c>
    </row>
    <row r="12" spans="1:8" s="6" customFormat="1" ht="12.75">
      <c r="A12" s="15" t="s">
        <v>46</v>
      </c>
      <c r="B12" s="92"/>
      <c r="C12" s="125" t="s">
        <v>56</v>
      </c>
      <c r="D12" s="93" t="s">
        <v>9</v>
      </c>
      <c r="E12" s="16" t="s">
        <v>47</v>
      </c>
      <c r="F12" s="16"/>
      <c r="G12" s="17"/>
      <c r="H12" s="20">
        <f>H13+H15</f>
        <v>900</v>
      </c>
    </row>
    <row r="13" spans="1:8" s="6" customFormat="1" ht="12.75">
      <c r="A13" s="15" t="s">
        <v>48</v>
      </c>
      <c r="B13" s="92"/>
      <c r="C13" s="125" t="s">
        <v>56</v>
      </c>
      <c r="D13" s="93" t="s">
        <v>9</v>
      </c>
      <c r="E13" s="16" t="s">
        <v>47</v>
      </c>
      <c r="F13" s="16" t="s">
        <v>49</v>
      </c>
      <c r="G13" s="17"/>
      <c r="H13" s="20">
        <f>H14</f>
        <v>900</v>
      </c>
    </row>
    <row r="14" spans="1:8" s="6" customFormat="1" ht="12.75">
      <c r="A14" s="21" t="s">
        <v>50</v>
      </c>
      <c r="B14" s="92"/>
      <c r="C14" s="125" t="s">
        <v>56</v>
      </c>
      <c r="D14" s="93" t="s">
        <v>9</v>
      </c>
      <c r="E14" s="16" t="s">
        <v>47</v>
      </c>
      <c r="F14" s="16" t="s">
        <v>49</v>
      </c>
      <c r="G14" s="17" t="s">
        <v>51</v>
      </c>
      <c r="H14" s="20">
        <v>900</v>
      </c>
    </row>
    <row r="15" spans="1:8" s="6" customFormat="1" ht="12.75">
      <c r="A15" s="15" t="s">
        <v>52</v>
      </c>
      <c r="B15" s="92"/>
      <c r="C15" s="125" t="s">
        <v>56</v>
      </c>
      <c r="D15" s="93" t="s">
        <v>9</v>
      </c>
      <c r="E15" s="16" t="s">
        <v>47</v>
      </c>
      <c r="F15" s="16" t="s">
        <v>51</v>
      </c>
      <c r="G15" s="17"/>
      <c r="H15" s="20">
        <f>H16</f>
        <v>0</v>
      </c>
    </row>
    <row r="16" spans="1:8" s="6" customFormat="1" ht="12.75">
      <c r="A16" s="21" t="s">
        <v>53</v>
      </c>
      <c r="B16" s="92"/>
      <c r="C16" s="125" t="s">
        <v>56</v>
      </c>
      <c r="D16" s="93" t="s">
        <v>9</v>
      </c>
      <c r="E16" s="16" t="s">
        <v>47</v>
      </c>
      <c r="F16" s="16" t="s">
        <v>51</v>
      </c>
      <c r="G16" s="17" t="s">
        <v>54</v>
      </c>
      <c r="H16" s="20"/>
    </row>
    <row r="17" spans="1:8" s="6" customFormat="1" ht="12.75">
      <c r="A17" s="96" t="s">
        <v>209</v>
      </c>
      <c r="B17" s="132"/>
      <c r="C17" s="244" t="s">
        <v>56</v>
      </c>
      <c r="D17" s="97" t="s">
        <v>11</v>
      </c>
      <c r="E17" s="94"/>
      <c r="F17" s="94"/>
      <c r="G17" s="98"/>
      <c r="H17" s="99">
        <f>H18</f>
        <v>-537.3</v>
      </c>
    </row>
    <row r="18" spans="1:8" s="6" customFormat="1" ht="12.75">
      <c r="A18" s="21" t="s">
        <v>57</v>
      </c>
      <c r="B18" s="92"/>
      <c r="C18" s="125" t="s">
        <v>56</v>
      </c>
      <c r="D18" s="93" t="s">
        <v>11</v>
      </c>
      <c r="E18" s="16" t="s">
        <v>58</v>
      </c>
      <c r="F18" s="16"/>
      <c r="G18" s="17"/>
      <c r="H18" s="20">
        <f>H20</f>
        <v>-537.3</v>
      </c>
    </row>
    <row r="19" spans="1:8" s="6" customFormat="1" ht="12.75">
      <c r="A19" s="21" t="s">
        <v>106</v>
      </c>
      <c r="B19" s="92"/>
      <c r="C19" s="125"/>
      <c r="D19" s="93"/>
      <c r="E19" s="16"/>
      <c r="F19" s="16"/>
      <c r="G19" s="17"/>
      <c r="H19" s="20"/>
    </row>
    <row r="20" spans="1:8" s="6" customFormat="1" ht="12.75">
      <c r="A20" s="21" t="s">
        <v>164</v>
      </c>
      <c r="B20" s="92"/>
      <c r="C20" s="125" t="s">
        <v>56</v>
      </c>
      <c r="D20" s="93" t="s">
        <v>11</v>
      </c>
      <c r="E20" s="16" t="s">
        <v>58</v>
      </c>
      <c r="F20" s="16" t="s">
        <v>60</v>
      </c>
      <c r="G20" s="17"/>
      <c r="H20" s="20">
        <f>H22</f>
        <v>-537.3</v>
      </c>
    </row>
    <row r="21" spans="1:8" s="6" customFormat="1" ht="12.75">
      <c r="A21" s="21" t="s">
        <v>210</v>
      </c>
      <c r="B21" s="92"/>
      <c r="C21" s="125" t="s">
        <v>56</v>
      </c>
      <c r="D21" s="93"/>
      <c r="E21" s="16"/>
      <c r="F21" s="16"/>
      <c r="G21" s="17"/>
      <c r="H21" s="20"/>
    </row>
    <row r="22" spans="1:8" s="6" customFormat="1" ht="12.75">
      <c r="A22" s="21" t="s">
        <v>61</v>
      </c>
      <c r="B22" s="92"/>
      <c r="C22" s="125" t="s">
        <v>56</v>
      </c>
      <c r="D22" s="93" t="s">
        <v>11</v>
      </c>
      <c r="E22" s="16" t="s">
        <v>58</v>
      </c>
      <c r="F22" s="16" t="s">
        <v>60</v>
      </c>
      <c r="G22" s="17" t="s">
        <v>211</v>
      </c>
      <c r="H22" s="20">
        <v>-537.3</v>
      </c>
    </row>
    <row r="23" spans="1:8" s="6" customFormat="1" ht="12.75">
      <c r="A23" s="96" t="s">
        <v>12</v>
      </c>
      <c r="B23" s="92"/>
      <c r="C23" s="244" t="s">
        <v>56</v>
      </c>
      <c r="D23" s="97" t="s">
        <v>13</v>
      </c>
      <c r="E23" s="94"/>
      <c r="F23" s="94"/>
      <c r="G23" s="98"/>
      <c r="H23" s="99">
        <f>H24</f>
        <v>40</v>
      </c>
    </row>
    <row r="24" spans="1:8" s="6" customFormat="1" ht="12.75">
      <c r="A24" s="21" t="s">
        <v>14</v>
      </c>
      <c r="B24" s="92"/>
      <c r="C24" s="125" t="s">
        <v>56</v>
      </c>
      <c r="D24" s="93" t="s">
        <v>13</v>
      </c>
      <c r="E24" s="16" t="s">
        <v>47</v>
      </c>
      <c r="F24" s="16"/>
      <c r="G24" s="17"/>
      <c r="H24" s="20">
        <f>H25</f>
        <v>40</v>
      </c>
    </row>
    <row r="25" spans="1:8" s="6" customFormat="1" ht="12.75">
      <c r="A25" s="21" t="s">
        <v>62</v>
      </c>
      <c r="B25" s="92"/>
      <c r="C25" s="125" t="s">
        <v>56</v>
      </c>
      <c r="D25" s="93" t="s">
        <v>13</v>
      </c>
      <c r="E25" s="16" t="s">
        <v>47</v>
      </c>
      <c r="F25" s="16" t="s">
        <v>63</v>
      </c>
      <c r="G25" s="17"/>
      <c r="H25" s="20">
        <f>H26</f>
        <v>40</v>
      </c>
    </row>
    <row r="26" spans="1:8" s="6" customFormat="1" ht="13.5" thickBot="1">
      <c r="A26" s="180" t="s">
        <v>62</v>
      </c>
      <c r="B26" s="223"/>
      <c r="C26" s="215" t="s">
        <v>56</v>
      </c>
      <c r="D26" s="224" t="s">
        <v>13</v>
      </c>
      <c r="E26" s="87" t="s">
        <v>47</v>
      </c>
      <c r="F26" s="87" t="s">
        <v>63</v>
      </c>
      <c r="G26" s="216" t="s">
        <v>15</v>
      </c>
      <c r="H26" s="213">
        <v>40</v>
      </c>
    </row>
    <row r="27" spans="1:8" s="6" customFormat="1" ht="13.5" thickBot="1">
      <c r="A27" s="18" t="s">
        <v>223</v>
      </c>
      <c r="B27" s="181"/>
      <c r="C27" s="144" t="s">
        <v>56</v>
      </c>
      <c r="D27" s="225" t="s">
        <v>224</v>
      </c>
      <c r="E27" s="9"/>
      <c r="F27" s="9"/>
      <c r="G27" s="19"/>
      <c r="H27" s="13">
        <f>H29</f>
        <v>117.5</v>
      </c>
    </row>
    <row r="28" spans="1:8" s="6" customFormat="1" ht="12.75">
      <c r="A28" s="131" t="s">
        <v>226</v>
      </c>
      <c r="B28" s="229"/>
      <c r="C28" s="122"/>
      <c r="D28" s="109"/>
      <c r="E28" s="109"/>
      <c r="F28" s="109"/>
      <c r="G28" s="109"/>
      <c r="H28" s="110"/>
    </row>
    <row r="29" spans="1:8" s="6" customFormat="1" ht="12.75">
      <c r="A29" s="21" t="s">
        <v>225</v>
      </c>
      <c r="B29" s="92"/>
      <c r="C29" s="125" t="s">
        <v>56</v>
      </c>
      <c r="D29" s="16" t="s">
        <v>224</v>
      </c>
      <c r="E29" s="16" t="s">
        <v>9</v>
      </c>
      <c r="F29" s="16"/>
      <c r="G29" s="16"/>
      <c r="H29" s="20">
        <f>H30</f>
        <v>117.5</v>
      </c>
    </row>
    <row r="30" spans="1:8" s="6" customFormat="1" ht="12.75">
      <c r="A30" s="21" t="s">
        <v>227</v>
      </c>
      <c r="B30" s="92"/>
      <c r="C30" s="125" t="s">
        <v>56</v>
      </c>
      <c r="D30" s="16" t="s">
        <v>224</v>
      </c>
      <c r="E30" s="16" t="s">
        <v>9</v>
      </c>
      <c r="F30" s="16" t="s">
        <v>228</v>
      </c>
      <c r="G30" s="16"/>
      <c r="H30" s="20">
        <f>H31</f>
        <v>117.5</v>
      </c>
    </row>
    <row r="31" spans="1:8" s="6" customFormat="1" ht="13.5" thickBot="1">
      <c r="A31" s="100" t="s">
        <v>229</v>
      </c>
      <c r="B31" s="139"/>
      <c r="C31" s="129" t="s">
        <v>56</v>
      </c>
      <c r="D31" s="112" t="s">
        <v>224</v>
      </c>
      <c r="E31" s="112" t="s">
        <v>9</v>
      </c>
      <c r="F31" s="112" t="s">
        <v>228</v>
      </c>
      <c r="G31" s="112" t="s">
        <v>230</v>
      </c>
      <c r="H31" s="116">
        <v>117.5</v>
      </c>
    </row>
    <row r="32" spans="1:8" s="6" customFormat="1" ht="13.5" thickBot="1">
      <c r="A32" s="18" t="s">
        <v>73</v>
      </c>
      <c r="B32" s="88"/>
      <c r="C32" s="144" t="s">
        <v>74</v>
      </c>
      <c r="D32" s="10"/>
      <c r="E32" s="10"/>
      <c r="F32" s="10"/>
      <c r="G32" s="10"/>
      <c r="H32" s="13">
        <f>H33+H39+H49+H46</f>
        <v>718.3</v>
      </c>
    </row>
    <row r="33" spans="1:8" s="6" customFormat="1" ht="12.75">
      <c r="A33" s="14" t="s">
        <v>45</v>
      </c>
      <c r="B33" s="92"/>
      <c r="C33" s="125" t="s">
        <v>74</v>
      </c>
      <c r="D33" s="16" t="s">
        <v>9</v>
      </c>
      <c r="E33" s="16"/>
      <c r="F33" s="16"/>
      <c r="G33" s="17"/>
      <c r="H33" s="20">
        <f>H34</f>
        <v>103.4</v>
      </c>
    </row>
    <row r="34" spans="1:8" s="6" customFormat="1" ht="12.75">
      <c r="A34" s="15" t="s">
        <v>46</v>
      </c>
      <c r="B34" s="92"/>
      <c r="C34" s="125" t="s">
        <v>74</v>
      </c>
      <c r="D34" s="16" t="s">
        <v>9</v>
      </c>
      <c r="E34" s="16" t="s">
        <v>47</v>
      </c>
      <c r="F34" s="16"/>
      <c r="G34" s="17"/>
      <c r="H34" s="20">
        <f>H35+H37</f>
        <v>103.4</v>
      </c>
    </row>
    <row r="35" spans="1:8" s="6" customFormat="1" ht="12.75">
      <c r="A35" s="15" t="s">
        <v>48</v>
      </c>
      <c r="B35" s="92"/>
      <c r="C35" s="125" t="s">
        <v>74</v>
      </c>
      <c r="D35" s="16" t="s">
        <v>9</v>
      </c>
      <c r="E35" s="16" t="s">
        <v>47</v>
      </c>
      <c r="F35" s="16" t="s">
        <v>49</v>
      </c>
      <c r="G35" s="17"/>
      <c r="H35" s="20">
        <f>H36</f>
        <v>103.4</v>
      </c>
    </row>
    <row r="36" spans="1:8" s="6" customFormat="1" ht="12.75">
      <c r="A36" s="21" t="s">
        <v>50</v>
      </c>
      <c r="B36" s="92"/>
      <c r="C36" s="125" t="s">
        <v>74</v>
      </c>
      <c r="D36" s="16" t="s">
        <v>9</v>
      </c>
      <c r="E36" s="16" t="s">
        <v>47</v>
      </c>
      <c r="F36" s="16" t="s">
        <v>49</v>
      </c>
      <c r="G36" s="17" t="s">
        <v>51</v>
      </c>
      <c r="H36" s="20">
        <v>103.4</v>
      </c>
    </row>
    <row r="37" spans="1:8" s="6" customFormat="1" ht="12.75">
      <c r="A37" s="15" t="s">
        <v>52</v>
      </c>
      <c r="B37" s="92"/>
      <c r="C37" s="125" t="s">
        <v>74</v>
      </c>
      <c r="D37" s="16" t="s">
        <v>9</v>
      </c>
      <c r="E37" s="16" t="s">
        <v>47</v>
      </c>
      <c r="F37" s="16" t="s">
        <v>51</v>
      </c>
      <c r="G37" s="17"/>
      <c r="H37" s="20">
        <f>H38</f>
        <v>0</v>
      </c>
    </row>
    <row r="38" spans="1:8" s="6" customFormat="1" ht="12.75">
      <c r="A38" s="21" t="s">
        <v>53</v>
      </c>
      <c r="B38" s="92"/>
      <c r="C38" s="125" t="s">
        <v>74</v>
      </c>
      <c r="D38" s="16" t="s">
        <v>9</v>
      </c>
      <c r="E38" s="16" t="s">
        <v>47</v>
      </c>
      <c r="F38" s="16" t="s">
        <v>51</v>
      </c>
      <c r="G38" s="17" t="s">
        <v>54</v>
      </c>
      <c r="H38" s="20"/>
    </row>
    <row r="39" spans="1:8" s="6" customFormat="1" ht="12.75">
      <c r="A39" s="101" t="s">
        <v>12</v>
      </c>
      <c r="B39" s="92"/>
      <c r="C39" s="244" t="s">
        <v>74</v>
      </c>
      <c r="D39" s="94" t="s">
        <v>13</v>
      </c>
      <c r="E39" s="94"/>
      <c r="F39" s="94"/>
      <c r="G39" s="98"/>
      <c r="H39" s="99">
        <f>H40</f>
        <v>200</v>
      </c>
    </row>
    <row r="40" spans="1:8" s="6" customFormat="1" ht="12.75">
      <c r="A40" s="21" t="s">
        <v>75</v>
      </c>
      <c r="B40" s="92"/>
      <c r="C40" s="125" t="s">
        <v>74</v>
      </c>
      <c r="D40" s="16" t="s">
        <v>13</v>
      </c>
      <c r="E40" s="16" t="s">
        <v>9</v>
      </c>
      <c r="F40" s="16"/>
      <c r="G40" s="17"/>
      <c r="H40" s="20">
        <f>H41</f>
        <v>200</v>
      </c>
    </row>
    <row r="41" spans="1:8" s="6" customFormat="1" ht="12.75">
      <c r="A41" s="21" t="s">
        <v>76</v>
      </c>
      <c r="B41" s="92"/>
      <c r="C41" s="125" t="s">
        <v>74</v>
      </c>
      <c r="D41" s="16" t="s">
        <v>13</v>
      </c>
      <c r="E41" s="16" t="s">
        <v>9</v>
      </c>
      <c r="F41" s="16" t="s">
        <v>77</v>
      </c>
      <c r="G41" s="17"/>
      <c r="H41" s="20">
        <f>H43+H45</f>
        <v>200</v>
      </c>
    </row>
    <row r="42" spans="1:8" s="6" customFormat="1" ht="12.75">
      <c r="A42" s="21" t="s">
        <v>78</v>
      </c>
      <c r="B42" s="92"/>
      <c r="C42" s="125"/>
      <c r="D42" s="16"/>
      <c r="E42" s="16"/>
      <c r="F42" s="16"/>
      <c r="G42" s="17"/>
      <c r="H42" s="20"/>
    </row>
    <row r="43" spans="1:8" s="6" customFormat="1" ht="12.75">
      <c r="A43" s="21" t="s">
        <v>79</v>
      </c>
      <c r="B43" s="92"/>
      <c r="C43" s="125" t="s">
        <v>74</v>
      </c>
      <c r="D43" s="16" t="s">
        <v>13</v>
      </c>
      <c r="E43" s="16" t="s">
        <v>9</v>
      </c>
      <c r="F43" s="16" t="s">
        <v>77</v>
      </c>
      <c r="G43" s="17" t="s">
        <v>80</v>
      </c>
      <c r="H43" s="20">
        <v>100</v>
      </c>
    </row>
    <row r="44" spans="1:8" s="6" customFormat="1" ht="12.75">
      <c r="A44" s="21" t="s">
        <v>81</v>
      </c>
      <c r="B44" s="92"/>
      <c r="C44" s="125"/>
      <c r="D44" s="16"/>
      <c r="E44" s="16"/>
      <c r="F44" s="16"/>
      <c r="G44" s="17"/>
      <c r="H44" s="20"/>
    </row>
    <row r="45" spans="1:8" s="6" customFormat="1" ht="13.5" thickBot="1">
      <c r="A45" s="226" t="s">
        <v>82</v>
      </c>
      <c r="B45" s="223"/>
      <c r="C45" s="215" t="s">
        <v>74</v>
      </c>
      <c r="D45" s="87" t="s">
        <v>13</v>
      </c>
      <c r="E45" s="87" t="s">
        <v>9</v>
      </c>
      <c r="F45" s="87" t="s">
        <v>77</v>
      </c>
      <c r="G45" s="216" t="s">
        <v>83</v>
      </c>
      <c r="H45" s="213">
        <v>100</v>
      </c>
    </row>
    <row r="46" spans="1:8" s="6" customFormat="1" ht="13.5" thickBot="1">
      <c r="A46" s="12" t="s">
        <v>14</v>
      </c>
      <c r="B46" s="237"/>
      <c r="C46" s="144" t="s">
        <v>74</v>
      </c>
      <c r="D46" s="9" t="s">
        <v>13</v>
      </c>
      <c r="E46" s="9" t="s">
        <v>47</v>
      </c>
      <c r="F46" s="9"/>
      <c r="G46" s="19"/>
      <c r="H46" s="13">
        <f>H47</f>
        <v>1.4</v>
      </c>
    </row>
    <row r="47" spans="1:8" s="6" customFormat="1" ht="12.75">
      <c r="A47" s="228" t="s">
        <v>233</v>
      </c>
      <c r="B47" s="221"/>
      <c r="C47" s="245" t="s">
        <v>74</v>
      </c>
      <c r="D47" s="29" t="s">
        <v>13</v>
      </c>
      <c r="E47" s="29" t="s">
        <v>47</v>
      </c>
      <c r="F47" s="29" t="s">
        <v>232</v>
      </c>
      <c r="G47" s="147"/>
      <c r="H47" s="148">
        <f>H48</f>
        <v>1.4</v>
      </c>
    </row>
    <row r="48" spans="1:8" s="6" customFormat="1" ht="13.5" thickBot="1">
      <c r="A48" s="228" t="s">
        <v>237</v>
      </c>
      <c r="B48" s="221"/>
      <c r="C48" s="245" t="s">
        <v>74</v>
      </c>
      <c r="D48" s="29" t="s">
        <v>13</v>
      </c>
      <c r="E48" s="29" t="s">
        <v>47</v>
      </c>
      <c r="F48" s="29" t="s">
        <v>232</v>
      </c>
      <c r="G48" s="147" t="s">
        <v>238</v>
      </c>
      <c r="H48" s="148">
        <v>1.4</v>
      </c>
    </row>
    <row r="49" spans="1:8" s="6" customFormat="1" ht="13.5" thickBot="1">
      <c r="A49" s="117" t="s">
        <v>231</v>
      </c>
      <c r="B49" s="234"/>
      <c r="C49" s="235" t="s">
        <v>74</v>
      </c>
      <c r="D49" s="219" t="s">
        <v>13</v>
      </c>
      <c r="E49" s="219" t="s">
        <v>17</v>
      </c>
      <c r="F49" s="219"/>
      <c r="G49" s="219"/>
      <c r="H49" s="220">
        <f>H50</f>
        <v>413.5</v>
      </c>
    </row>
    <row r="50" spans="1:8" s="6" customFormat="1" ht="12.75">
      <c r="A50" s="131" t="s">
        <v>233</v>
      </c>
      <c r="B50" s="229"/>
      <c r="C50" s="122" t="s">
        <v>74</v>
      </c>
      <c r="D50" s="109" t="s">
        <v>13</v>
      </c>
      <c r="E50" s="109" t="s">
        <v>17</v>
      </c>
      <c r="F50" s="109" t="s">
        <v>232</v>
      </c>
      <c r="G50" s="109"/>
      <c r="H50" s="110">
        <f>H52</f>
        <v>413.5</v>
      </c>
    </row>
    <row r="51" spans="1:8" s="6" customFormat="1" ht="12.75">
      <c r="A51" s="21" t="s">
        <v>234</v>
      </c>
      <c r="B51" s="92"/>
      <c r="C51" s="125"/>
      <c r="D51" s="16"/>
      <c r="E51" s="16"/>
      <c r="F51" s="16"/>
      <c r="G51" s="16"/>
      <c r="H51" s="20"/>
    </row>
    <row r="52" spans="1:8" s="6" customFormat="1" ht="13.5" thickBot="1">
      <c r="A52" s="100" t="s">
        <v>235</v>
      </c>
      <c r="B52" s="139"/>
      <c r="C52" s="215" t="s">
        <v>74</v>
      </c>
      <c r="D52" s="87" t="s">
        <v>13</v>
      </c>
      <c r="E52" s="87" t="s">
        <v>17</v>
      </c>
      <c r="F52" s="87" t="s">
        <v>232</v>
      </c>
      <c r="G52" s="87" t="s">
        <v>236</v>
      </c>
      <c r="H52" s="213">
        <v>413.5</v>
      </c>
    </row>
    <row r="53" spans="1:8" s="6" customFormat="1" ht="12.75">
      <c r="A53" s="102" t="s">
        <v>92</v>
      </c>
      <c r="B53" s="103"/>
      <c r="C53" s="122"/>
      <c r="D53" s="109"/>
      <c r="E53" s="109"/>
      <c r="F53" s="109"/>
      <c r="G53" s="109"/>
      <c r="H53" s="110"/>
    </row>
    <row r="54" spans="1:8" s="6" customFormat="1" ht="13.5" thickBot="1">
      <c r="A54" s="104" t="s">
        <v>93</v>
      </c>
      <c r="B54" s="105"/>
      <c r="C54" s="227" t="s">
        <v>94</v>
      </c>
      <c r="D54" s="112"/>
      <c r="E54" s="112"/>
      <c r="F54" s="112"/>
      <c r="G54" s="112"/>
      <c r="H54" s="113">
        <f>H55</f>
        <v>-1404.8</v>
      </c>
    </row>
    <row r="55" spans="1:8" s="6" customFormat="1" ht="12.75">
      <c r="A55" s="101" t="s">
        <v>95</v>
      </c>
      <c r="B55" s="95"/>
      <c r="C55" s="246" t="s">
        <v>94</v>
      </c>
      <c r="D55" s="107" t="s">
        <v>96</v>
      </c>
      <c r="E55" s="107"/>
      <c r="F55" s="107"/>
      <c r="G55" s="107"/>
      <c r="H55" s="108">
        <f>H56</f>
        <v>-1404.8</v>
      </c>
    </row>
    <row r="56" spans="1:8" s="6" customFormat="1" ht="12.75">
      <c r="A56" s="21" t="s">
        <v>97</v>
      </c>
      <c r="B56" s="92"/>
      <c r="C56" s="125" t="s">
        <v>94</v>
      </c>
      <c r="D56" s="16" t="s">
        <v>96</v>
      </c>
      <c r="E56" s="16" t="s">
        <v>9</v>
      </c>
      <c r="F56" s="16"/>
      <c r="G56" s="17"/>
      <c r="H56" s="20">
        <f>H57</f>
        <v>-1404.8</v>
      </c>
    </row>
    <row r="57" spans="1:8" s="6" customFormat="1" ht="12.75">
      <c r="A57" s="21" t="s">
        <v>98</v>
      </c>
      <c r="B57" s="92"/>
      <c r="C57" s="125" t="s">
        <v>94</v>
      </c>
      <c r="D57" s="16" t="s">
        <v>96</v>
      </c>
      <c r="E57" s="16" t="s">
        <v>9</v>
      </c>
      <c r="F57" s="16" t="s">
        <v>99</v>
      </c>
      <c r="G57" s="17"/>
      <c r="H57" s="20">
        <f>H58</f>
        <v>-1404.8</v>
      </c>
    </row>
    <row r="58" spans="1:8" s="6" customFormat="1" ht="13.5" thickBot="1">
      <c r="A58" s="21" t="s">
        <v>100</v>
      </c>
      <c r="B58" s="92"/>
      <c r="C58" s="125" t="s">
        <v>94</v>
      </c>
      <c r="D58" s="16" t="s">
        <v>96</v>
      </c>
      <c r="E58" s="16" t="s">
        <v>9</v>
      </c>
      <c r="F58" s="16" t="s">
        <v>99</v>
      </c>
      <c r="G58" s="17" t="s">
        <v>101</v>
      </c>
      <c r="H58" s="20">
        <v>-1404.8</v>
      </c>
    </row>
    <row r="59" spans="1:8" s="6" customFormat="1" ht="12.75">
      <c r="A59" s="25" t="s">
        <v>103</v>
      </c>
      <c r="B59" s="143"/>
      <c r="C59" s="122"/>
      <c r="D59" s="109"/>
      <c r="E59" s="109"/>
      <c r="F59" s="109"/>
      <c r="G59" s="109"/>
      <c r="H59" s="110"/>
    </row>
    <row r="60" spans="1:8" s="6" customFormat="1" ht="13.5" thickBot="1">
      <c r="A60" s="111" t="s">
        <v>104</v>
      </c>
      <c r="B60" s="238"/>
      <c r="C60" s="227" t="s">
        <v>105</v>
      </c>
      <c r="D60" s="112"/>
      <c r="E60" s="112"/>
      <c r="F60" s="112"/>
      <c r="G60" s="112"/>
      <c r="H60" s="113">
        <f>H65+H61</f>
        <v>430</v>
      </c>
    </row>
    <row r="61" spans="1:8" s="6" customFormat="1" ht="12.75">
      <c r="A61" s="14" t="s">
        <v>45</v>
      </c>
      <c r="B61" s="92"/>
      <c r="C61" s="125" t="s">
        <v>105</v>
      </c>
      <c r="D61" s="93" t="s">
        <v>9</v>
      </c>
      <c r="E61" s="16"/>
      <c r="F61" s="16"/>
      <c r="G61" s="17"/>
      <c r="H61" s="20">
        <f>H62</f>
        <v>202.2</v>
      </c>
    </row>
    <row r="62" spans="1:8" s="6" customFormat="1" ht="12.75">
      <c r="A62" s="15" t="s">
        <v>46</v>
      </c>
      <c r="B62" s="92"/>
      <c r="C62" s="125" t="s">
        <v>105</v>
      </c>
      <c r="D62" s="93" t="s">
        <v>9</v>
      </c>
      <c r="E62" s="16" t="s">
        <v>47</v>
      </c>
      <c r="F62" s="16"/>
      <c r="G62" s="17"/>
      <c r="H62" s="20">
        <f>H63</f>
        <v>202.2</v>
      </c>
    </row>
    <row r="63" spans="1:8" s="6" customFormat="1" ht="12.75">
      <c r="A63" s="15" t="s">
        <v>48</v>
      </c>
      <c r="B63" s="92"/>
      <c r="C63" s="125" t="s">
        <v>105</v>
      </c>
      <c r="D63" s="93" t="s">
        <v>9</v>
      </c>
      <c r="E63" s="16" t="s">
        <v>47</v>
      </c>
      <c r="F63" s="16" t="s">
        <v>49</v>
      </c>
      <c r="G63" s="17"/>
      <c r="H63" s="20">
        <f>H64</f>
        <v>202.2</v>
      </c>
    </row>
    <row r="64" spans="1:8" s="6" customFormat="1" ht="12.75">
      <c r="A64" s="21" t="s">
        <v>50</v>
      </c>
      <c r="B64" s="92"/>
      <c r="C64" s="125" t="s">
        <v>105</v>
      </c>
      <c r="D64" s="93" t="s">
        <v>9</v>
      </c>
      <c r="E64" s="16" t="s">
        <v>47</v>
      </c>
      <c r="F64" s="16" t="s">
        <v>49</v>
      </c>
      <c r="G64" s="17" t="s">
        <v>51</v>
      </c>
      <c r="H64" s="20">
        <v>202.2</v>
      </c>
    </row>
    <row r="65" spans="1:8" s="6" customFormat="1" ht="12.75">
      <c r="A65" s="96" t="s">
        <v>66</v>
      </c>
      <c r="B65" s="92"/>
      <c r="C65" s="244" t="s">
        <v>105</v>
      </c>
      <c r="D65" s="94" t="s">
        <v>67</v>
      </c>
      <c r="E65" s="94"/>
      <c r="F65" s="94"/>
      <c r="G65" s="98"/>
      <c r="H65" s="99">
        <f>H66</f>
        <v>227.8</v>
      </c>
    </row>
    <row r="66" spans="1:8" s="6" customFormat="1" ht="12.75">
      <c r="A66" s="21" t="s">
        <v>68</v>
      </c>
      <c r="B66" s="92"/>
      <c r="C66" s="125" t="s">
        <v>105</v>
      </c>
      <c r="D66" s="16" t="s">
        <v>67</v>
      </c>
      <c r="E66" s="16" t="s">
        <v>17</v>
      </c>
      <c r="F66" s="16"/>
      <c r="G66" s="17"/>
      <c r="H66" s="20">
        <f>H67</f>
        <v>227.8</v>
      </c>
    </row>
    <row r="67" spans="1:8" s="6" customFormat="1" ht="12.75">
      <c r="A67" s="21" t="s">
        <v>69</v>
      </c>
      <c r="B67" s="92"/>
      <c r="C67" s="125" t="s">
        <v>105</v>
      </c>
      <c r="D67" s="16" t="s">
        <v>67</v>
      </c>
      <c r="E67" s="16" t="s">
        <v>17</v>
      </c>
      <c r="F67" s="16" t="s">
        <v>70</v>
      </c>
      <c r="G67" s="17"/>
      <c r="H67" s="20">
        <f>H68</f>
        <v>227.8</v>
      </c>
    </row>
    <row r="68" spans="1:8" s="6" customFormat="1" ht="13.5" thickBot="1">
      <c r="A68" s="21" t="s">
        <v>71</v>
      </c>
      <c r="B68" s="92"/>
      <c r="C68" s="125" t="s">
        <v>105</v>
      </c>
      <c r="D68" s="16" t="s">
        <v>67</v>
      </c>
      <c r="E68" s="16" t="s">
        <v>17</v>
      </c>
      <c r="F68" s="16" t="s">
        <v>70</v>
      </c>
      <c r="G68" s="17" t="s">
        <v>72</v>
      </c>
      <c r="H68" s="20">
        <v>227.8</v>
      </c>
    </row>
    <row r="69" spans="1:8" s="6" customFormat="1" ht="12.75">
      <c r="A69" s="25" t="s">
        <v>212</v>
      </c>
      <c r="B69" s="143"/>
      <c r="C69" s="122"/>
      <c r="D69" s="109"/>
      <c r="E69" s="109"/>
      <c r="F69" s="109"/>
      <c r="G69" s="109"/>
      <c r="H69" s="110"/>
    </row>
    <row r="70" spans="1:8" s="6" customFormat="1" ht="13.5" thickBot="1">
      <c r="A70" s="111" t="s">
        <v>213</v>
      </c>
      <c r="B70" s="238"/>
      <c r="C70" s="227" t="s">
        <v>214</v>
      </c>
      <c r="D70" s="112"/>
      <c r="E70" s="112"/>
      <c r="F70" s="112"/>
      <c r="G70" s="112"/>
      <c r="H70" s="113">
        <f>H71</f>
        <v>537.3</v>
      </c>
    </row>
    <row r="71" spans="1:8" s="6" customFormat="1" ht="12.75">
      <c r="A71" s="25" t="s">
        <v>209</v>
      </c>
      <c r="B71" s="143"/>
      <c r="C71" s="133" t="s">
        <v>214</v>
      </c>
      <c r="D71" s="214" t="s">
        <v>11</v>
      </c>
      <c r="E71" s="134"/>
      <c r="F71" s="134"/>
      <c r="G71" s="135"/>
      <c r="H71" s="141">
        <f>H72</f>
        <v>537.3</v>
      </c>
    </row>
    <row r="72" spans="1:8" s="6" customFormat="1" ht="12.75">
      <c r="A72" s="21" t="s">
        <v>57</v>
      </c>
      <c r="B72" s="92"/>
      <c r="C72" s="125" t="s">
        <v>214</v>
      </c>
      <c r="D72" s="93" t="s">
        <v>11</v>
      </c>
      <c r="E72" s="16" t="s">
        <v>58</v>
      </c>
      <c r="F72" s="16"/>
      <c r="G72" s="17"/>
      <c r="H72" s="20">
        <f>H73</f>
        <v>537.3</v>
      </c>
    </row>
    <row r="73" spans="1:8" s="6" customFormat="1" ht="12.75">
      <c r="A73" s="21" t="s">
        <v>106</v>
      </c>
      <c r="B73" s="92"/>
      <c r="C73" s="125"/>
      <c r="D73" s="93"/>
      <c r="E73" s="16"/>
      <c r="F73" s="16"/>
      <c r="G73" s="17"/>
      <c r="H73" s="20">
        <f>H74</f>
        <v>537.3</v>
      </c>
    </row>
    <row r="74" spans="1:8" s="6" customFormat="1" ht="12.75">
      <c r="A74" s="21" t="s">
        <v>164</v>
      </c>
      <c r="B74" s="92"/>
      <c r="C74" s="125" t="s">
        <v>214</v>
      </c>
      <c r="D74" s="93" t="s">
        <v>11</v>
      </c>
      <c r="E74" s="16" t="s">
        <v>58</v>
      </c>
      <c r="F74" s="16" t="s">
        <v>60</v>
      </c>
      <c r="G74" s="17"/>
      <c r="H74" s="20">
        <f>H76</f>
        <v>537.3</v>
      </c>
    </row>
    <row r="75" spans="1:8" s="6" customFormat="1" ht="12.75">
      <c r="A75" s="21" t="s">
        <v>210</v>
      </c>
      <c r="B75" s="92"/>
      <c r="C75" s="125" t="s">
        <v>214</v>
      </c>
      <c r="D75" s="93"/>
      <c r="E75" s="16"/>
      <c r="F75" s="16"/>
      <c r="G75" s="17"/>
      <c r="H75" s="20"/>
    </row>
    <row r="76" spans="1:8" s="6" customFormat="1" ht="13.5" thickBot="1">
      <c r="A76" s="21" t="s">
        <v>61</v>
      </c>
      <c r="B76" s="92"/>
      <c r="C76" s="125" t="s">
        <v>214</v>
      </c>
      <c r="D76" s="93" t="s">
        <v>11</v>
      </c>
      <c r="E76" s="16" t="s">
        <v>58</v>
      </c>
      <c r="F76" s="16" t="s">
        <v>60</v>
      </c>
      <c r="G76" s="17" t="s">
        <v>211</v>
      </c>
      <c r="H76" s="20">
        <v>537.3</v>
      </c>
    </row>
    <row r="77" spans="1:8" s="6" customFormat="1" ht="13.5" thickBot="1">
      <c r="A77" s="12" t="s">
        <v>109</v>
      </c>
      <c r="B77" s="239"/>
      <c r="C77" s="144" t="s">
        <v>110</v>
      </c>
      <c r="D77" s="10"/>
      <c r="E77" s="10"/>
      <c r="F77" s="10"/>
      <c r="G77" s="10"/>
      <c r="H77" s="13">
        <f>H78</f>
        <v>235</v>
      </c>
    </row>
    <row r="78" spans="1:8" s="6" customFormat="1" ht="12.75">
      <c r="A78" s="96" t="s">
        <v>12</v>
      </c>
      <c r="B78" s="92"/>
      <c r="C78" s="244" t="s">
        <v>110</v>
      </c>
      <c r="D78" s="94" t="s">
        <v>13</v>
      </c>
      <c r="E78" s="94"/>
      <c r="F78" s="94"/>
      <c r="G78" s="94"/>
      <c r="H78" s="99">
        <f>H79</f>
        <v>235</v>
      </c>
    </row>
    <row r="79" spans="1:8" s="6" customFormat="1" ht="12.75">
      <c r="A79" s="21" t="s">
        <v>84</v>
      </c>
      <c r="B79" s="92"/>
      <c r="C79" s="125" t="s">
        <v>110</v>
      </c>
      <c r="D79" s="16" t="s">
        <v>13</v>
      </c>
      <c r="E79" s="16" t="s">
        <v>47</v>
      </c>
      <c r="F79" s="16"/>
      <c r="G79" s="16"/>
      <c r="H79" s="20">
        <f>H82</f>
        <v>235</v>
      </c>
    </row>
    <row r="80" spans="1:8" s="6" customFormat="1" ht="12.75">
      <c r="A80" s="21" t="s">
        <v>85</v>
      </c>
      <c r="B80" s="92"/>
      <c r="C80" s="125"/>
      <c r="D80" s="16"/>
      <c r="E80" s="16"/>
      <c r="F80" s="16"/>
      <c r="G80" s="16"/>
      <c r="H80" s="20"/>
    </row>
    <row r="81" spans="1:8" s="6" customFormat="1" ht="12.75">
      <c r="A81" s="21" t="s">
        <v>86</v>
      </c>
      <c r="B81" s="92"/>
      <c r="C81" s="125"/>
      <c r="D81" s="16"/>
      <c r="E81" s="16"/>
      <c r="F81" s="16"/>
      <c r="G81" s="16"/>
      <c r="H81" s="20"/>
    </row>
    <row r="82" spans="1:8" s="6" customFormat="1" ht="12.75">
      <c r="A82" s="21" t="s">
        <v>87</v>
      </c>
      <c r="B82" s="92"/>
      <c r="C82" s="125" t="s">
        <v>110</v>
      </c>
      <c r="D82" s="16" t="s">
        <v>13</v>
      </c>
      <c r="E82" s="16" t="s">
        <v>47</v>
      </c>
      <c r="F82" s="16" t="s">
        <v>88</v>
      </c>
      <c r="G82" s="16"/>
      <c r="H82" s="20">
        <f>H84</f>
        <v>235</v>
      </c>
    </row>
    <row r="83" spans="1:8" s="6" customFormat="1" ht="12.75">
      <c r="A83" s="21" t="s">
        <v>89</v>
      </c>
      <c r="B83" s="92"/>
      <c r="C83" s="125"/>
      <c r="D83" s="16"/>
      <c r="E83" s="16"/>
      <c r="F83" s="16"/>
      <c r="G83" s="16"/>
      <c r="H83" s="20"/>
    </row>
    <row r="84" spans="1:8" s="6" customFormat="1" ht="13.5" thickBot="1">
      <c r="A84" s="21" t="s">
        <v>107</v>
      </c>
      <c r="B84" s="92"/>
      <c r="C84" s="125" t="s">
        <v>110</v>
      </c>
      <c r="D84" s="16" t="s">
        <v>13</v>
      </c>
      <c r="E84" s="16" t="s">
        <v>47</v>
      </c>
      <c r="F84" s="16" t="s">
        <v>88</v>
      </c>
      <c r="G84" s="16" t="s">
        <v>91</v>
      </c>
      <c r="H84" s="20">
        <v>235</v>
      </c>
    </row>
    <row r="85" spans="1:8" s="6" customFormat="1" ht="13.5" thickBot="1">
      <c r="A85" s="12" t="s">
        <v>115</v>
      </c>
      <c r="B85" s="239"/>
      <c r="C85" s="144" t="s">
        <v>116</v>
      </c>
      <c r="D85" s="10"/>
      <c r="E85" s="10"/>
      <c r="F85" s="10"/>
      <c r="G85" s="10"/>
      <c r="H85" s="13">
        <f>H86+H92</f>
        <v>-690.5</v>
      </c>
    </row>
    <row r="86" spans="1:8" s="6" customFormat="1" ht="12.75">
      <c r="A86" s="101" t="s">
        <v>10</v>
      </c>
      <c r="B86" s="95"/>
      <c r="C86" s="246" t="s">
        <v>116</v>
      </c>
      <c r="D86" s="107" t="s">
        <v>11</v>
      </c>
      <c r="E86" s="107"/>
      <c r="F86" s="107"/>
      <c r="G86" s="107"/>
      <c r="H86" s="108">
        <f>H87</f>
        <v>-302.7</v>
      </c>
    </row>
    <row r="87" spans="1:8" s="6" customFormat="1" ht="12.75">
      <c r="A87" s="21" t="s">
        <v>18</v>
      </c>
      <c r="B87" s="92"/>
      <c r="C87" s="125" t="s">
        <v>116</v>
      </c>
      <c r="D87" s="16" t="s">
        <v>11</v>
      </c>
      <c r="E87" s="16" t="s">
        <v>9</v>
      </c>
      <c r="F87" s="16"/>
      <c r="G87" s="16"/>
      <c r="H87" s="20">
        <f>H88</f>
        <v>-302.7</v>
      </c>
    </row>
    <row r="88" spans="1:8" s="6" customFormat="1" ht="12.75">
      <c r="A88" s="21" t="s">
        <v>19</v>
      </c>
      <c r="B88" s="92"/>
      <c r="C88" s="125" t="s">
        <v>116</v>
      </c>
      <c r="D88" s="16" t="s">
        <v>11</v>
      </c>
      <c r="E88" s="16" t="s">
        <v>9</v>
      </c>
      <c r="F88" s="16" t="s">
        <v>20</v>
      </c>
      <c r="G88" s="16"/>
      <c r="H88" s="20">
        <f>H91</f>
        <v>-302.7</v>
      </c>
    </row>
    <row r="89" spans="1:8" s="6" customFormat="1" ht="12.75">
      <c r="A89" s="21" t="s">
        <v>113</v>
      </c>
      <c r="B89" s="92"/>
      <c r="C89" s="125"/>
      <c r="D89" s="16"/>
      <c r="E89" s="16"/>
      <c r="F89" s="16"/>
      <c r="G89" s="16"/>
      <c r="H89" s="20"/>
    </row>
    <row r="90" spans="1:8" s="6" customFormat="1" ht="12.75">
      <c r="A90" s="21" t="s">
        <v>117</v>
      </c>
      <c r="B90" s="92"/>
      <c r="C90" s="125"/>
      <c r="D90" s="16"/>
      <c r="E90" s="16"/>
      <c r="F90" s="16"/>
      <c r="G90" s="16"/>
      <c r="H90" s="20"/>
    </row>
    <row r="91" spans="1:8" s="6" customFormat="1" ht="12.75">
      <c r="A91" s="21" t="s">
        <v>22</v>
      </c>
      <c r="B91" s="92"/>
      <c r="C91" s="125" t="s">
        <v>116</v>
      </c>
      <c r="D91" s="16" t="s">
        <v>11</v>
      </c>
      <c r="E91" s="16" t="s">
        <v>9</v>
      </c>
      <c r="F91" s="16" t="s">
        <v>20</v>
      </c>
      <c r="G91" s="16" t="s">
        <v>21</v>
      </c>
      <c r="H91" s="20">
        <v>-302.7</v>
      </c>
    </row>
    <row r="92" spans="1:8" s="6" customFormat="1" ht="12.75">
      <c r="A92" s="96" t="s">
        <v>12</v>
      </c>
      <c r="B92" s="92"/>
      <c r="C92" s="244" t="s">
        <v>116</v>
      </c>
      <c r="D92" s="94" t="s">
        <v>13</v>
      </c>
      <c r="E92" s="94"/>
      <c r="F92" s="94"/>
      <c r="G92" s="94"/>
      <c r="H92" s="99">
        <f>H93</f>
        <v>-387.8</v>
      </c>
    </row>
    <row r="93" spans="1:8" s="6" customFormat="1" ht="12.75">
      <c r="A93" s="21" t="s">
        <v>84</v>
      </c>
      <c r="B93" s="92"/>
      <c r="C93" s="125" t="s">
        <v>116</v>
      </c>
      <c r="D93" s="16" t="s">
        <v>13</v>
      </c>
      <c r="E93" s="16" t="s">
        <v>47</v>
      </c>
      <c r="F93" s="16"/>
      <c r="G93" s="16"/>
      <c r="H93" s="20">
        <f>H96</f>
        <v>-387.8</v>
      </c>
    </row>
    <row r="94" spans="1:8" s="6" customFormat="1" ht="12.75">
      <c r="A94" s="21" t="s">
        <v>85</v>
      </c>
      <c r="B94" s="92"/>
      <c r="C94" s="125"/>
      <c r="D94" s="16"/>
      <c r="E94" s="16"/>
      <c r="F94" s="16"/>
      <c r="G94" s="16"/>
      <c r="H94" s="20"/>
    </row>
    <row r="95" spans="1:8" s="6" customFormat="1" ht="12.75">
      <c r="A95" s="21" t="s">
        <v>118</v>
      </c>
      <c r="B95" s="92"/>
      <c r="C95" s="125"/>
      <c r="D95" s="16"/>
      <c r="E95" s="16"/>
      <c r="F95" s="16"/>
      <c r="G95" s="16"/>
      <c r="H95" s="20"/>
    </row>
    <row r="96" spans="1:8" s="6" customFormat="1" ht="12.75">
      <c r="A96" s="21" t="s">
        <v>59</v>
      </c>
      <c r="B96" s="92"/>
      <c r="C96" s="125" t="s">
        <v>116</v>
      </c>
      <c r="D96" s="16" t="s">
        <v>13</v>
      </c>
      <c r="E96" s="16" t="s">
        <v>47</v>
      </c>
      <c r="F96" s="16" t="s">
        <v>88</v>
      </c>
      <c r="G96" s="16"/>
      <c r="H96" s="20">
        <f>H98</f>
        <v>-387.8</v>
      </c>
    </row>
    <row r="97" spans="1:8" s="6" customFormat="1" ht="12.75">
      <c r="A97" s="21" t="s">
        <v>89</v>
      </c>
      <c r="B97" s="92"/>
      <c r="C97" s="125"/>
      <c r="D97" s="16"/>
      <c r="E97" s="16"/>
      <c r="F97" s="16"/>
      <c r="G97" s="16"/>
      <c r="H97" s="20"/>
    </row>
    <row r="98" spans="1:8" s="6" customFormat="1" ht="13.5" thickBot="1">
      <c r="A98" s="15" t="s">
        <v>90</v>
      </c>
      <c r="B98" s="92"/>
      <c r="C98" s="125" t="s">
        <v>116</v>
      </c>
      <c r="D98" s="16" t="s">
        <v>13</v>
      </c>
      <c r="E98" s="16" t="s">
        <v>47</v>
      </c>
      <c r="F98" s="16" t="s">
        <v>88</v>
      </c>
      <c r="G98" s="16" t="s">
        <v>91</v>
      </c>
      <c r="H98" s="20">
        <v>-387.8</v>
      </c>
    </row>
    <row r="99" spans="1:8" s="6" customFormat="1" ht="13.5" thickBot="1">
      <c r="A99" s="12" t="s">
        <v>119</v>
      </c>
      <c r="B99" s="239"/>
      <c r="C99" s="144" t="s">
        <v>120</v>
      </c>
      <c r="D99" s="10"/>
      <c r="E99" s="10"/>
      <c r="F99" s="10"/>
      <c r="G99" s="10"/>
      <c r="H99" s="13">
        <f>H100</f>
        <v>-155.5</v>
      </c>
    </row>
    <row r="100" spans="1:8" s="6" customFormat="1" ht="12.75">
      <c r="A100" s="101" t="s">
        <v>10</v>
      </c>
      <c r="B100" s="95"/>
      <c r="C100" s="246" t="s">
        <v>120</v>
      </c>
      <c r="D100" s="107" t="s">
        <v>11</v>
      </c>
      <c r="E100" s="107"/>
      <c r="F100" s="107"/>
      <c r="G100" s="107"/>
      <c r="H100" s="108">
        <f>H101</f>
        <v>-155.5</v>
      </c>
    </row>
    <row r="101" spans="1:8" s="6" customFormat="1" ht="12.75">
      <c r="A101" s="21" t="s">
        <v>18</v>
      </c>
      <c r="B101" s="92"/>
      <c r="C101" s="125" t="s">
        <v>120</v>
      </c>
      <c r="D101" s="16" t="s">
        <v>11</v>
      </c>
      <c r="E101" s="16" t="s">
        <v>9</v>
      </c>
      <c r="F101" s="16"/>
      <c r="G101" s="16"/>
      <c r="H101" s="20">
        <f>H102</f>
        <v>-155.5</v>
      </c>
    </row>
    <row r="102" spans="1:8" s="6" customFormat="1" ht="12.75">
      <c r="A102" s="21" t="s">
        <v>19</v>
      </c>
      <c r="B102" s="92"/>
      <c r="C102" s="125" t="s">
        <v>120</v>
      </c>
      <c r="D102" s="16" t="s">
        <v>11</v>
      </c>
      <c r="E102" s="16" t="s">
        <v>9</v>
      </c>
      <c r="F102" s="16" t="s">
        <v>20</v>
      </c>
      <c r="G102" s="16"/>
      <c r="H102" s="20">
        <f>H105</f>
        <v>-155.5</v>
      </c>
    </row>
    <row r="103" spans="1:8" s="6" customFormat="1" ht="12.75">
      <c r="A103" s="21" t="s">
        <v>113</v>
      </c>
      <c r="B103" s="92"/>
      <c r="C103" s="125"/>
      <c r="D103" s="16"/>
      <c r="E103" s="16"/>
      <c r="F103" s="16"/>
      <c r="G103" s="16"/>
      <c r="H103" s="20"/>
    </row>
    <row r="104" spans="1:8" s="6" customFormat="1" ht="12.75">
      <c r="A104" s="21" t="s">
        <v>117</v>
      </c>
      <c r="B104" s="92"/>
      <c r="C104" s="125"/>
      <c r="D104" s="16"/>
      <c r="E104" s="16"/>
      <c r="F104" s="16"/>
      <c r="G104" s="16"/>
      <c r="H104" s="20"/>
    </row>
    <row r="105" spans="1:8" s="6" customFormat="1" ht="13.5" thickBot="1">
      <c r="A105" s="21" t="s">
        <v>114</v>
      </c>
      <c r="B105" s="92"/>
      <c r="C105" s="125" t="s">
        <v>120</v>
      </c>
      <c r="D105" s="16" t="s">
        <v>11</v>
      </c>
      <c r="E105" s="16" t="s">
        <v>9</v>
      </c>
      <c r="F105" s="16" t="s">
        <v>20</v>
      </c>
      <c r="G105" s="16" t="s">
        <v>21</v>
      </c>
      <c r="H105" s="20">
        <v>-155.5</v>
      </c>
    </row>
    <row r="106" spans="1:8" s="6" customFormat="1" ht="13.5" thickBot="1">
      <c r="A106" s="12" t="s">
        <v>121</v>
      </c>
      <c r="B106" s="239"/>
      <c r="C106" s="144" t="s">
        <v>122</v>
      </c>
      <c r="D106" s="10"/>
      <c r="E106" s="10"/>
      <c r="F106" s="10"/>
      <c r="G106" s="10"/>
      <c r="H106" s="13">
        <f>H107</f>
        <v>-140</v>
      </c>
    </row>
    <row r="107" spans="1:8" s="6" customFormat="1" ht="12.75">
      <c r="A107" s="101" t="s">
        <v>10</v>
      </c>
      <c r="B107" s="95"/>
      <c r="C107" s="222" t="s">
        <v>122</v>
      </c>
      <c r="D107" s="23" t="s">
        <v>11</v>
      </c>
      <c r="E107" s="23"/>
      <c r="F107" s="23"/>
      <c r="G107" s="23"/>
      <c r="H107" s="24">
        <f>H108</f>
        <v>-140</v>
      </c>
    </row>
    <row r="108" spans="1:8" s="6" customFormat="1" ht="12.75">
      <c r="A108" s="21" t="s">
        <v>18</v>
      </c>
      <c r="B108" s="92"/>
      <c r="C108" s="125" t="s">
        <v>122</v>
      </c>
      <c r="D108" s="16" t="s">
        <v>11</v>
      </c>
      <c r="E108" s="16" t="s">
        <v>9</v>
      </c>
      <c r="F108" s="16"/>
      <c r="G108" s="16"/>
      <c r="H108" s="20">
        <f>+H109</f>
        <v>-140</v>
      </c>
    </row>
    <row r="109" spans="1:8" s="6" customFormat="1" ht="12.75">
      <c r="A109" s="21" t="s">
        <v>19</v>
      </c>
      <c r="B109" s="92"/>
      <c r="C109" s="125" t="s">
        <v>122</v>
      </c>
      <c r="D109" s="16" t="s">
        <v>11</v>
      </c>
      <c r="E109" s="16" t="s">
        <v>9</v>
      </c>
      <c r="F109" s="16" t="s">
        <v>20</v>
      </c>
      <c r="G109" s="16"/>
      <c r="H109" s="20">
        <f>H112</f>
        <v>-140</v>
      </c>
    </row>
    <row r="110" spans="1:8" s="6" customFormat="1" ht="12.75">
      <c r="A110" s="21" t="s">
        <v>113</v>
      </c>
      <c r="B110" s="92"/>
      <c r="C110" s="125"/>
      <c r="D110" s="16"/>
      <c r="E110" s="16"/>
      <c r="F110" s="16"/>
      <c r="G110" s="16"/>
      <c r="H110" s="20"/>
    </row>
    <row r="111" spans="1:8" s="6" customFormat="1" ht="12.75">
      <c r="A111" s="21" t="s">
        <v>117</v>
      </c>
      <c r="B111" s="92"/>
      <c r="C111" s="125"/>
      <c r="D111" s="16"/>
      <c r="E111" s="16"/>
      <c r="F111" s="16"/>
      <c r="G111" s="16"/>
      <c r="H111" s="20"/>
    </row>
    <row r="112" spans="1:8" s="6" customFormat="1" ht="13.5" thickBot="1">
      <c r="A112" s="21" t="s">
        <v>114</v>
      </c>
      <c r="B112" s="92"/>
      <c r="C112" s="125" t="s">
        <v>122</v>
      </c>
      <c r="D112" s="16" t="s">
        <v>11</v>
      </c>
      <c r="E112" s="16" t="s">
        <v>9</v>
      </c>
      <c r="F112" s="16" t="s">
        <v>20</v>
      </c>
      <c r="G112" s="16" t="s">
        <v>21</v>
      </c>
      <c r="H112" s="20">
        <v>-140</v>
      </c>
    </row>
    <row r="113" spans="1:8" s="6" customFormat="1" ht="13.5" thickBot="1">
      <c r="A113" s="12" t="s">
        <v>123</v>
      </c>
      <c r="B113" s="239"/>
      <c r="C113" s="144" t="s">
        <v>124</v>
      </c>
      <c r="D113" s="10"/>
      <c r="E113" s="10"/>
      <c r="F113" s="10"/>
      <c r="G113" s="10"/>
      <c r="H113" s="13">
        <f>H114</f>
        <v>-0.9</v>
      </c>
    </row>
    <row r="114" spans="1:8" s="6" customFormat="1" ht="12.75">
      <c r="A114" s="101" t="s">
        <v>10</v>
      </c>
      <c r="B114" s="95"/>
      <c r="C114" s="246" t="s">
        <v>124</v>
      </c>
      <c r="D114" s="107" t="s">
        <v>11</v>
      </c>
      <c r="E114" s="107"/>
      <c r="F114" s="107"/>
      <c r="G114" s="107"/>
      <c r="H114" s="108">
        <f>H115</f>
        <v>-0.9</v>
      </c>
    </row>
    <row r="115" spans="1:8" s="6" customFormat="1" ht="12.75">
      <c r="A115" s="21" t="s">
        <v>18</v>
      </c>
      <c r="B115" s="92"/>
      <c r="C115" s="125" t="s">
        <v>124</v>
      </c>
      <c r="D115" s="16" t="s">
        <v>11</v>
      </c>
      <c r="E115" s="16" t="s">
        <v>9</v>
      </c>
      <c r="F115" s="16"/>
      <c r="G115" s="16"/>
      <c r="H115" s="20">
        <f>H116</f>
        <v>-0.9</v>
      </c>
    </row>
    <row r="116" spans="1:8" s="6" customFormat="1" ht="12.75">
      <c r="A116" s="21" t="s">
        <v>19</v>
      </c>
      <c r="B116" s="92"/>
      <c r="C116" s="125" t="s">
        <v>124</v>
      </c>
      <c r="D116" s="16" t="s">
        <v>11</v>
      </c>
      <c r="E116" s="16" t="s">
        <v>9</v>
      </c>
      <c r="F116" s="16" t="s">
        <v>20</v>
      </c>
      <c r="G116" s="16"/>
      <c r="H116" s="20">
        <f>H119</f>
        <v>-0.9</v>
      </c>
    </row>
    <row r="117" spans="1:8" s="6" customFormat="1" ht="12.75">
      <c r="A117" s="21" t="s">
        <v>113</v>
      </c>
      <c r="B117" s="92"/>
      <c r="C117" s="125"/>
      <c r="D117" s="16"/>
      <c r="E117" s="16"/>
      <c r="F117" s="16"/>
      <c r="G117" s="16"/>
      <c r="H117" s="20"/>
    </row>
    <row r="118" spans="1:8" s="6" customFormat="1" ht="12.75">
      <c r="A118" s="21" t="s">
        <v>117</v>
      </c>
      <c r="B118" s="92"/>
      <c r="C118" s="125"/>
      <c r="D118" s="16"/>
      <c r="E118" s="16"/>
      <c r="F118" s="16"/>
      <c r="G118" s="16"/>
      <c r="H118" s="20"/>
    </row>
    <row r="119" spans="1:8" s="6" customFormat="1" ht="13.5" thickBot="1">
      <c r="A119" s="21" t="s">
        <v>125</v>
      </c>
      <c r="B119" s="92"/>
      <c r="C119" s="125" t="s">
        <v>124</v>
      </c>
      <c r="D119" s="16" t="s">
        <v>11</v>
      </c>
      <c r="E119" s="16" t="s">
        <v>9</v>
      </c>
      <c r="F119" s="16" t="s">
        <v>20</v>
      </c>
      <c r="G119" s="16" t="s">
        <v>21</v>
      </c>
      <c r="H119" s="20">
        <v>-0.9</v>
      </c>
    </row>
    <row r="120" spans="1:8" s="6" customFormat="1" ht="13.5" thickBot="1">
      <c r="A120" s="12" t="s">
        <v>126</v>
      </c>
      <c r="B120" s="239"/>
      <c r="C120" s="144" t="s">
        <v>127</v>
      </c>
      <c r="D120" s="10"/>
      <c r="E120" s="10"/>
      <c r="F120" s="10"/>
      <c r="G120" s="10"/>
      <c r="H120" s="13">
        <f>H121</f>
        <v>-391</v>
      </c>
    </row>
    <row r="121" spans="1:8" s="6" customFormat="1" ht="12.75">
      <c r="A121" s="101" t="s">
        <v>10</v>
      </c>
      <c r="B121" s="95"/>
      <c r="C121" s="222" t="s">
        <v>127</v>
      </c>
      <c r="D121" s="23" t="s">
        <v>11</v>
      </c>
      <c r="E121" s="23"/>
      <c r="F121" s="23"/>
      <c r="G121" s="23"/>
      <c r="H121" s="24">
        <f>H122</f>
        <v>-391</v>
      </c>
    </row>
    <row r="122" spans="1:8" s="6" customFormat="1" ht="12.75">
      <c r="A122" s="21" t="s">
        <v>18</v>
      </c>
      <c r="B122" s="92"/>
      <c r="C122" s="125" t="s">
        <v>127</v>
      </c>
      <c r="D122" s="16" t="s">
        <v>11</v>
      </c>
      <c r="E122" s="16" t="s">
        <v>9</v>
      </c>
      <c r="F122" s="16"/>
      <c r="G122" s="16"/>
      <c r="H122" s="20">
        <f>H124+H126</f>
        <v>-391</v>
      </c>
    </row>
    <row r="123" spans="1:8" s="6" customFormat="1" ht="12.75">
      <c r="A123" s="21" t="s">
        <v>111</v>
      </c>
      <c r="B123" s="92"/>
      <c r="C123" s="125"/>
      <c r="D123" s="16"/>
      <c r="E123" s="16"/>
      <c r="F123" s="16"/>
      <c r="G123" s="16"/>
      <c r="H123" s="20"/>
    </row>
    <row r="124" spans="1:8" s="6" customFormat="1" ht="12.75">
      <c r="A124" s="21" t="s">
        <v>87</v>
      </c>
      <c r="B124" s="92"/>
      <c r="C124" s="125" t="s">
        <v>127</v>
      </c>
      <c r="D124" s="16" t="s">
        <v>11</v>
      </c>
      <c r="E124" s="16" t="s">
        <v>9</v>
      </c>
      <c r="F124" s="16" t="s">
        <v>102</v>
      </c>
      <c r="G124" s="16"/>
      <c r="H124" s="20">
        <f>H125</f>
        <v>-591</v>
      </c>
    </row>
    <row r="125" spans="1:8" s="6" customFormat="1" ht="12.75">
      <c r="A125" s="21" t="s">
        <v>112</v>
      </c>
      <c r="B125" s="92"/>
      <c r="C125" s="125" t="s">
        <v>127</v>
      </c>
      <c r="D125" s="16" t="s">
        <v>11</v>
      </c>
      <c r="E125" s="16" t="s">
        <v>9</v>
      </c>
      <c r="F125" s="16" t="s">
        <v>102</v>
      </c>
      <c r="G125" s="16" t="s">
        <v>64</v>
      </c>
      <c r="H125" s="20">
        <v>-591</v>
      </c>
    </row>
    <row r="126" spans="1:8" s="6" customFormat="1" ht="12.75">
      <c r="A126" s="21" t="s">
        <v>19</v>
      </c>
      <c r="B126" s="92"/>
      <c r="C126" s="125" t="s">
        <v>127</v>
      </c>
      <c r="D126" s="16" t="s">
        <v>11</v>
      </c>
      <c r="E126" s="16" t="s">
        <v>9</v>
      </c>
      <c r="F126" s="16" t="s">
        <v>20</v>
      </c>
      <c r="G126" s="16"/>
      <c r="H126" s="20">
        <f>H129</f>
        <v>200</v>
      </c>
    </row>
    <row r="127" spans="1:8" s="6" customFormat="1" ht="12.75">
      <c r="A127" s="21" t="s">
        <v>113</v>
      </c>
      <c r="B127" s="92"/>
      <c r="C127" s="125"/>
      <c r="D127" s="16"/>
      <c r="E127" s="16"/>
      <c r="F127" s="16"/>
      <c r="G127" s="16"/>
      <c r="H127" s="20"/>
    </row>
    <row r="128" spans="1:8" s="6" customFormat="1" ht="12.75">
      <c r="A128" s="21" t="s">
        <v>117</v>
      </c>
      <c r="B128" s="92"/>
      <c r="C128" s="125"/>
      <c r="D128" s="16"/>
      <c r="E128" s="16"/>
      <c r="F128" s="16"/>
      <c r="G128" s="16"/>
      <c r="H128" s="20"/>
    </row>
    <row r="129" spans="1:8" s="6" customFormat="1" ht="13.5" thickBot="1">
      <c r="A129" s="21" t="s">
        <v>125</v>
      </c>
      <c r="B129" s="92"/>
      <c r="C129" s="125" t="s">
        <v>127</v>
      </c>
      <c r="D129" s="16" t="s">
        <v>11</v>
      </c>
      <c r="E129" s="16" t="s">
        <v>9</v>
      </c>
      <c r="F129" s="16" t="s">
        <v>20</v>
      </c>
      <c r="G129" s="16" t="s">
        <v>21</v>
      </c>
      <c r="H129" s="20">
        <v>200</v>
      </c>
    </row>
    <row r="130" spans="1:8" s="6" customFormat="1" ht="13.5" thickBot="1">
      <c r="A130" s="12" t="s">
        <v>128</v>
      </c>
      <c r="B130" s="239"/>
      <c r="C130" s="144" t="s">
        <v>129</v>
      </c>
      <c r="D130" s="10"/>
      <c r="E130" s="10"/>
      <c r="F130" s="10"/>
      <c r="G130" s="10"/>
      <c r="H130" s="13">
        <f>H131+H137</f>
        <v>3034.8999999999996</v>
      </c>
    </row>
    <row r="131" spans="1:8" s="6" customFormat="1" ht="12.75">
      <c r="A131" s="101" t="s">
        <v>10</v>
      </c>
      <c r="B131" s="95"/>
      <c r="C131" s="246" t="s">
        <v>129</v>
      </c>
      <c r="D131" s="107" t="s">
        <v>11</v>
      </c>
      <c r="E131" s="107"/>
      <c r="F131" s="107"/>
      <c r="G131" s="107"/>
      <c r="H131" s="108">
        <f>H132</f>
        <v>1009.8</v>
      </c>
    </row>
    <row r="132" spans="1:8" s="6" customFormat="1" ht="12.75">
      <c r="A132" s="21" t="s">
        <v>18</v>
      </c>
      <c r="B132" s="92"/>
      <c r="C132" s="125" t="s">
        <v>129</v>
      </c>
      <c r="D132" s="16" t="s">
        <v>11</v>
      </c>
      <c r="E132" s="16" t="s">
        <v>9</v>
      </c>
      <c r="F132" s="16"/>
      <c r="G132" s="16"/>
      <c r="H132" s="20">
        <f>H133</f>
        <v>1009.8</v>
      </c>
    </row>
    <row r="133" spans="1:8" s="6" customFormat="1" ht="12.75">
      <c r="A133" s="21" t="s">
        <v>19</v>
      </c>
      <c r="B133" s="92"/>
      <c r="C133" s="125" t="s">
        <v>129</v>
      </c>
      <c r="D133" s="16" t="s">
        <v>11</v>
      </c>
      <c r="E133" s="16" t="s">
        <v>9</v>
      </c>
      <c r="F133" s="16" t="s">
        <v>20</v>
      </c>
      <c r="G133" s="16"/>
      <c r="H133" s="20">
        <f>H136</f>
        <v>1009.8</v>
      </c>
    </row>
    <row r="134" spans="1:8" s="6" customFormat="1" ht="12.75">
      <c r="A134" s="21" t="s">
        <v>130</v>
      </c>
      <c r="B134" s="92"/>
      <c r="C134" s="125"/>
      <c r="D134" s="16"/>
      <c r="E134" s="16"/>
      <c r="F134" s="16"/>
      <c r="G134" s="16"/>
      <c r="H134" s="20"/>
    </row>
    <row r="135" spans="1:8" s="6" customFormat="1" ht="12.75">
      <c r="A135" s="21" t="s">
        <v>131</v>
      </c>
      <c r="B135" s="92"/>
      <c r="C135" s="125"/>
      <c r="D135" s="16"/>
      <c r="E135" s="16"/>
      <c r="F135" s="16"/>
      <c r="G135" s="16"/>
      <c r="H135" s="20"/>
    </row>
    <row r="136" spans="1:8" s="6" customFormat="1" ht="12.75">
      <c r="A136" s="21" t="s">
        <v>132</v>
      </c>
      <c r="B136" s="92"/>
      <c r="C136" s="125" t="s">
        <v>129</v>
      </c>
      <c r="D136" s="16" t="s">
        <v>11</v>
      </c>
      <c r="E136" s="16" t="s">
        <v>9</v>
      </c>
      <c r="F136" s="16" t="s">
        <v>20</v>
      </c>
      <c r="G136" s="16" t="s">
        <v>21</v>
      </c>
      <c r="H136" s="20">
        <v>1009.8</v>
      </c>
    </row>
    <row r="137" spans="1:8" s="6" customFormat="1" ht="12.75">
      <c r="A137" s="96" t="s">
        <v>12</v>
      </c>
      <c r="B137" s="92"/>
      <c r="C137" s="244" t="s">
        <v>129</v>
      </c>
      <c r="D137" s="94" t="s">
        <v>13</v>
      </c>
      <c r="E137" s="94"/>
      <c r="F137" s="94"/>
      <c r="G137" s="94"/>
      <c r="H137" s="99">
        <f>H138</f>
        <v>2025.1</v>
      </c>
    </row>
    <row r="138" spans="1:8" s="6" customFormat="1" ht="12.75">
      <c r="A138" s="21" t="s">
        <v>84</v>
      </c>
      <c r="B138" s="92"/>
      <c r="C138" s="125" t="s">
        <v>129</v>
      </c>
      <c r="D138" s="16" t="s">
        <v>13</v>
      </c>
      <c r="E138" s="16" t="s">
        <v>47</v>
      </c>
      <c r="F138" s="16"/>
      <c r="G138" s="16"/>
      <c r="H138" s="20">
        <f>H141</f>
        <v>2025.1</v>
      </c>
    </row>
    <row r="139" spans="1:8" s="6" customFormat="1" ht="12.75">
      <c r="A139" s="21" t="s">
        <v>85</v>
      </c>
      <c r="B139" s="92"/>
      <c r="C139" s="125"/>
      <c r="D139" s="16"/>
      <c r="E139" s="16"/>
      <c r="F139" s="16"/>
      <c r="G139" s="16"/>
      <c r="H139" s="20"/>
    </row>
    <row r="140" spans="1:8" s="6" customFormat="1" ht="12.75">
      <c r="A140" s="21" t="s">
        <v>86</v>
      </c>
      <c r="B140" s="92"/>
      <c r="C140" s="125"/>
      <c r="D140" s="16"/>
      <c r="E140" s="16"/>
      <c r="F140" s="16"/>
      <c r="G140" s="16"/>
      <c r="H140" s="20"/>
    </row>
    <row r="141" spans="1:8" s="6" customFormat="1" ht="12.75">
      <c r="A141" s="21" t="s">
        <v>87</v>
      </c>
      <c r="B141" s="92"/>
      <c r="C141" s="125" t="s">
        <v>129</v>
      </c>
      <c r="D141" s="16" t="s">
        <v>13</v>
      </c>
      <c r="E141" s="16" t="s">
        <v>47</v>
      </c>
      <c r="F141" s="16" t="s">
        <v>88</v>
      </c>
      <c r="G141" s="16"/>
      <c r="H141" s="20">
        <f>H143</f>
        <v>2025.1</v>
      </c>
    </row>
    <row r="142" spans="1:8" s="6" customFormat="1" ht="12.75">
      <c r="A142" s="21" t="s">
        <v>89</v>
      </c>
      <c r="B142" s="92"/>
      <c r="C142" s="125"/>
      <c r="D142" s="16"/>
      <c r="E142" s="16"/>
      <c r="F142" s="16"/>
      <c r="G142" s="16"/>
      <c r="H142" s="20"/>
    </row>
    <row r="143" spans="1:8" s="6" customFormat="1" ht="13.5" thickBot="1">
      <c r="A143" s="21" t="s">
        <v>90</v>
      </c>
      <c r="B143" s="92"/>
      <c r="C143" s="125" t="s">
        <v>129</v>
      </c>
      <c r="D143" s="16" t="s">
        <v>13</v>
      </c>
      <c r="E143" s="16" t="s">
        <v>47</v>
      </c>
      <c r="F143" s="16" t="s">
        <v>88</v>
      </c>
      <c r="G143" s="16" t="s">
        <v>91</v>
      </c>
      <c r="H143" s="20">
        <v>2025.1</v>
      </c>
    </row>
    <row r="144" spans="1:8" s="6" customFormat="1" ht="16.5" thickBot="1">
      <c r="A144" s="115" t="s">
        <v>133</v>
      </c>
      <c r="B144" s="239"/>
      <c r="C144" s="144" t="s">
        <v>134</v>
      </c>
      <c r="D144" s="10"/>
      <c r="E144" s="10"/>
      <c r="F144" s="10"/>
      <c r="G144" s="10"/>
      <c r="H144" s="13">
        <f>H145</f>
        <v>356</v>
      </c>
    </row>
    <row r="145" spans="1:8" s="6" customFormat="1" ht="12.75">
      <c r="A145" s="101" t="s">
        <v>10</v>
      </c>
      <c r="B145" s="240"/>
      <c r="C145" s="246" t="s">
        <v>134</v>
      </c>
      <c r="D145" s="107" t="s">
        <v>11</v>
      </c>
      <c r="E145" s="107"/>
      <c r="F145" s="107"/>
      <c r="G145" s="107"/>
      <c r="H145" s="108">
        <f>H146</f>
        <v>356</v>
      </c>
    </row>
    <row r="146" spans="1:8" s="6" customFormat="1" ht="12.75">
      <c r="A146" s="21" t="s">
        <v>23</v>
      </c>
      <c r="B146" s="92"/>
      <c r="C146" s="125" t="s">
        <v>134</v>
      </c>
      <c r="D146" s="16" t="s">
        <v>11</v>
      </c>
      <c r="E146" s="16" t="s">
        <v>108</v>
      </c>
      <c r="F146" s="16"/>
      <c r="G146" s="16"/>
      <c r="H146" s="20">
        <f>H148</f>
        <v>356</v>
      </c>
    </row>
    <row r="147" spans="1:8" s="6" customFormat="1" ht="12.75">
      <c r="A147" s="21" t="s">
        <v>106</v>
      </c>
      <c r="B147" s="92"/>
      <c r="C147" s="125"/>
      <c r="D147" s="16"/>
      <c r="E147" s="16"/>
      <c r="F147" s="16"/>
      <c r="G147" s="16"/>
      <c r="H147" s="20"/>
    </row>
    <row r="148" spans="1:8" s="6" customFormat="1" ht="12.75">
      <c r="A148" s="21" t="s">
        <v>59</v>
      </c>
      <c r="B148" s="92"/>
      <c r="C148" s="125" t="s">
        <v>134</v>
      </c>
      <c r="D148" s="16" t="s">
        <v>11</v>
      </c>
      <c r="E148" s="16" t="s">
        <v>108</v>
      </c>
      <c r="F148" s="16" t="s">
        <v>60</v>
      </c>
      <c r="G148" s="16"/>
      <c r="H148" s="20">
        <f>H150</f>
        <v>356</v>
      </c>
    </row>
    <row r="149" spans="1:8" s="6" customFormat="1" ht="12.75">
      <c r="A149" s="21" t="s">
        <v>135</v>
      </c>
      <c r="B149" s="92"/>
      <c r="C149" s="125"/>
      <c r="D149" s="16"/>
      <c r="E149" s="16"/>
      <c r="F149" s="16"/>
      <c r="G149" s="16"/>
      <c r="H149" s="20"/>
    </row>
    <row r="150" spans="1:8" s="6" customFormat="1" ht="13.5" thickBot="1">
      <c r="A150" s="21" t="s">
        <v>136</v>
      </c>
      <c r="B150" s="92"/>
      <c r="C150" s="125" t="s">
        <v>134</v>
      </c>
      <c r="D150" s="16" t="s">
        <v>11</v>
      </c>
      <c r="E150" s="16" t="s">
        <v>108</v>
      </c>
      <c r="F150" s="16" t="s">
        <v>60</v>
      </c>
      <c r="G150" s="16" t="s">
        <v>137</v>
      </c>
      <c r="H150" s="20">
        <v>356</v>
      </c>
    </row>
    <row r="151" spans="1:8" s="6" customFormat="1" ht="12.75">
      <c r="A151" s="25" t="s">
        <v>139</v>
      </c>
      <c r="B151" s="234"/>
      <c r="C151" s="122"/>
      <c r="D151" s="109"/>
      <c r="E151" s="109"/>
      <c r="F151" s="109"/>
      <c r="G151" s="109"/>
      <c r="H151" s="110"/>
    </row>
    <row r="152" spans="1:8" s="6" customFormat="1" ht="13.5" thickBot="1">
      <c r="A152" s="104" t="s">
        <v>140</v>
      </c>
      <c r="B152" s="236"/>
      <c r="C152" s="227" t="s">
        <v>141</v>
      </c>
      <c r="D152" s="112"/>
      <c r="E152" s="112"/>
      <c r="F152" s="112"/>
      <c r="G152" s="112"/>
      <c r="H152" s="113">
        <f>H159+H153</f>
        <v>31.400000000000002</v>
      </c>
    </row>
    <row r="153" spans="1:8" s="6" customFormat="1" ht="13.5" thickBot="1">
      <c r="A153" s="28" t="s">
        <v>57</v>
      </c>
      <c r="B153" s="186"/>
      <c r="C153" s="247" t="s">
        <v>141</v>
      </c>
      <c r="D153" s="30" t="s">
        <v>11</v>
      </c>
      <c r="E153" s="30"/>
      <c r="F153" s="30"/>
      <c r="G153" s="30"/>
      <c r="H153" s="31">
        <f>H155</f>
        <v>18.1</v>
      </c>
    </row>
    <row r="154" spans="1:8" s="6" customFormat="1" ht="12.75">
      <c r="A154" s="131" t="s">
        <v>106</v>
      </c>
      <c r="B154" s="229"/>
      <c r="C154" s="122"/>
      <c r="D154" s="109"/>
      <c r="E154" s="109"/>
      <c r="F154" s="109"/>
      <c r="G154" s="109"/>
      <c r="H154" s="110"/>
    </row>
    <row r="155" spans="1:8" s="6" customFormat="1" ht="12.75">
      <c r="A155" s="21" t="s">
        <v>152</v>
      </c>
      <c r="B155" s="92"/>
      <c r="C155" s="125" t="s">
        <v>141</v>
      </c>
      <c r="D155" s="16" t="s">
        <v>11</v>
      </c>
      <c r="E155" s="16" t="s">
        <v>58</v>
      </c>
      <c r="F155" s="16" t="s">
        <v>60</v>
      </c>
      <c r="G155" s="16"/>
      <c r="H155" s="20">
        <f>H158</f>
        <v>18.1</v>
      </c>
    </row>
    <row r="156" spans="1:8" s="6" customFormat="1" ht="12.75">
      <c r="A156" s="21" t="s">
        <v>153</v>
      </c>
      <c r="B156" s="92"/>
      <c r="C156" s="125"/>
      <c r="D156" s="16"/>
      <c r="E156" s="16"/>
      <c r="F156" s="16"/>
      <c r="G156" s="16"/>
      <c r="H156" s="20"/>
    </row>
    <row r="157" spans="1:8" s="6" customFormat="1" ht="12.75">
      <c r="A157" s="21" t="s">
        <v>154</v>
      </c>
      <c r="B157" s="92"/>
      <c r="C157" s="125"/>
      <c r="D157" s="16"/>
      <c r="E157" s="16"/>
      <c r="F157" s="16"/>
      <c r="G157" s="16"/>
      <c r="H157" s="20"/>
    </row>
    <row r="158" spans="1:8" s="6" customFormat="1" ht="12.75">
      <c r="A158" s="21" t="s">
        <v>61</v>
      </c>
      <c r="B158" s="92"/>
      <c r="C158" s="125" t="s">
        <v>141</v>
      </c>
      <c r="D158" s="16" t="s">
        <v>11</v>
      </c>
      <c r="E158" s="16" t="s">
        <v>58</v>
      </c>
      <c r="F158" s="16" t="s">
        <v>60</v>
      </c>
      <c r="G158" s="16" t="s">
        <v>77</v>
      </c>
      <c r="H158" s="20">
        <v>18.1</v>
      </c>
    </row>
    <row r="159" spans="1:8" s="6" customFormat="1" ht="13.5" thickBot="1">
      <c r="A159" s="111" t="s">
        <v>12</v>
      </c>
      <c r="B159" s="139"/>
      <c r="C159" s="129" t="s">
        <v>141</v>
      </c>
      <c r="D159" s="112" t="s">
        <v>13</v>
      </c>
      <c r="E159" s="112"/>
      <c r="F159" s="112"/>
      <c r="G159" s="112"/>
      <c r="H159" s="116">
        <f>H160</f>
        <v>13.3</v>
      </c>
    </row>
    <row r="160" spans="1:8" s="6" customFormat="1" ht="12.75">
      <c r="A160" s="22" t="s">
        <v>84</v>
      </c>
      <c r="B160" s="221"/>
      <c r="C160" s="122" t="s">
        <v>141</v>
      </c>
      <c r="D160" s="109" t="s">
        <v>13</v>
      </c>
      <c r="E160" s="109" t="s">
        <v>47</v>
      </c>
      <c r="F160" s="109"/>
      <c r="G160" s="109"/>
      <c r="H160" s="110">
        <f>H163</f>
        <v>13.3</v>
      </c>
    </row>
    <row r="161" spans="1:8" s="6" customFormat="1" ht="12.75">
      <c r="A161" s="21" t="s">
        <v>85</v>
      </c>
      <c r="B161" s="221"/>
      <c r="C161" s="125"/>
      <c r="D161" s="16"/>
      <c r="E161" s="16"/>
      <c r="F161" s="16"/>
      <c r="G161" s="16"/>
      <c r="H161" s="20"/>
    </row>
    <row r="162" spans="1:8" s="6" customFormat="1" ht="12.75">
      <c r="A162" s="21" t="s">
        <v>138</v>
      </c>
      <c r="B162" s="221"/>
      <c r="C162" s="125"/>
      <c r="D162" s="16"/>
      <c r="E162" s="16"/>
      <c r="F162" s="16"/>
      <c r="G162" s="16"/>
      <c r="H162" s="20"/>
    </row>
    <row r="163" spans="1:8" s="6" customFormat="1" ht="12.75">
      <c r="A163" s="21" t="s">
        <v>87</v>
      </c>
      <c r="B163" s="221"/>
      <c r="C163" s="125" t="s">
        <v>141</v>
      </c>
      <c r="D163" s="16" t="s">
        <v>13</v>
      </c>
      <c r="E163" s="16" t="s">
        <v>47</v>
      </c>
      <c r="F163" s="16" t="s">
        <v>88</v>
      </c>
      <c r="G163" s="16"/>
      <c r="H163" s="20">
        <f>H165</f>
        <v>13.3</v>
      </c>
    </row>
    <row r="164" spans="1:8" s="6" customFormat="1" ht="12.75">
      <c r="A164" s="21" t="s">
        <v>89</v>
      </c>
      <c r="B164" s="221"/>
      <c r="C164" s="125"/>
      <c r="D164" s="16"/>
      <c r="E164" s="16"/>
      <c r="F164" s="16"/>
      <c r="G164" s="16"/>
      <c r="H164" s="20"/>
    </row>
    <row r="165" spans="1:8" s="6" customFormat="1" ht="13.5" thickBot="1">
      <c r="A165" s="100" t="s">
        <v>107</v>
      </c>
      <c r="B165" s="236"/>
      <c r="C165" s="129" t="s">
        <v>141</v>
      </c>
      <c r="D165" s="112" t="s">
        <v>13</v>
      </c>
      <c r="E165" s="112" t="s">
        <v>47</v>
      </c>
      <c r="F165" s="112" t="s">
        <v>88</v>
      </c>
      <c r="G165" s="112" t="s">
        <v>91</v>
      </c>
      <c r="H165" s="116">
        <v>13.3</v>
      </c>
    </row>
    <row r="166" spans="1:8" s="6" customFormat="1" ht="13.5" thickBot="1">
      <c r="A166" s="12" t="s">
        <v>217</v>
      </c>
      <c r="B166" s="237"/>
      <c r="C166" s="144" t="s">
        <v>49</v>
      </c>
      <c r="D166" s="9"/>
      <c r="E166" s="9"/>
      <c r="F166" s="9"/>
      <c r="G166" s="9"/>
      <c r="H166" s="13">
        <f>H167</f>
        <v>21400</v>
      </c>
    </row>
    <row r="167" spans="1:8" s="6" customFormat="1" ht="13.5" thickBot="1">
      <c r="A167" s="28" t="s">
        <v>57</v>
      </c>
      <c r="B167" s="186"/>
      <c r="C167" s="235" t="s">
        <v>49</v>
      </c>
      <c r="D167" s="219" t="s">
        <v>11</v>
      </c>
      <c r="E167" s="219"/>
      <c r="F167" s="219"/>
      <c r="G167" s="219"/>
      <c r="H167" s="220">
        <f>H169</f>
        <v>21400</v>
      </c>
    </row>
    <row r="168" spans="1:8" s="6" customFormat="1" ht="12.75">
      <c r="A168" s="131" t="s">
        <v>106</v>
      </c>
      <c r="B168" s="229"/>
      <c r="C168" s="122"/>
      <c r="D168" s="109"/>
      <c r="E168" s="109"/>
      <c r="F168" s="109"/>
      <c r="G168" s="109"/>
      <c r="H168" s="110"/>
    </row>
    <row r="169" spans="1:8" s="6" customFormat="1" ht="12.75">
      <c r="A169" s="21" t="s">
        <v>216</v>
      </c>
      <c r="B169" s="92"/>
      <c r="C169" s="125" t="s">
        <v>49</v>
      </c>
      <c r="D169" s="16" t="s">
        <v>11</v>
      </c>
      <c r="E169" s="16" t="s">
        <v>58</v>
      </c>
      <c r="F169" s="16" t="s">
        <v>60</v>
      </c>
      <c r="G169" s="16"/>
      <c r="H169" s="20">
        <f>H172</f>
        <v>21400</v>
      </c>
    </row>
    <row r="170" spans="1:8" s="6" customFormat="1" ht="12.75">
      <c r="A170" s="21" t="s">
        <v>153</v>
      </c>
      <c r="B170" s="92"/>
      <c r="C170" s="125"/>
      <c r="D170" s="16"/>
      <c r="E170" s="16"/>
      <c r="F170" s="16"/>
      <c r="G170" s="16"/>
      <c r="H170" s="20"/>
    </row>
    <row r="171" spans="1:8" s="6" customFormat="1" ht="12.75">
      <c r="A171" s="21" t="s">
        <v>154</v>
      </c>
      <c r="B171" s="92"/>
      <c r="C171" s="125"/>
      <c r="D171" s="16"/>
      <c r="E171" s="16"/>
      <c r="F171" s="16"/>
      <c r="G171" s="16"/>
      <c r="H171" s="20"/>
    </row>
    <row r="172" spans="1:8" s="6" customFormat="1" ht="13.5" thickBot="1">
      <c r="A172" s="100" t="s">
        <v>61</v>
      </c>
      <c r="B172" s="139"/>
      <c r="C172" s="129" t="s">
        <v>49</v>
      </c>
      <c r="D172" s="112" t="s">
        <v>11</v>
      </c>
      <c r="E172" s="112" t="s">
        <v>58</v>
      </c>
      <c r="F172" s="112" t="s">
        <v>60</v>
      </c>
      <c r="G172" s="112" t="s">
        <v>77</v>
      </c>
      <c r="H172" s="116">
        <v>21400</v>
      </c>
    </row>
    <row r="173" spans="1:8" s="6" customFormat="1" ht="13.5" thickBot="1">
      <c r="A173" s="12" t="s">
        <v>218</v>
      </c>
      <c r="B173" s="239"/>
      <c r="C173" s="235" t="s">
        <v>54</v>
      </c>
      <c r="D173" s="219"/>
      <c r="E173" s="219"/>
      <c r="F173" s="219"/>
      <c r="G173" s="219"/>
      <c r="H173" s="220">
        <f>H174</f>
        <v>-5155</v>
      </c>
    </row>
    <row r="174" spans="1:8" s="6" customFormat="1" ht="13.5" thickBot="1">
      <c r="A174" s="28" t="s">
        <v>57</v>
      </c>
      <c r="B174" s="221"/>
      <c r="C174" s="144" t="s">
        <v>54</v>
      </c>
      <c r="D174" s="9" t="s">
        <v>11</v>
      </c>
      <c r="E174" s="9"/>
      <c r="F174" s="9"/>
      <c r="G174" s="9"/>
      <c r="H174" s="13">
        <f>H176</f>
        <v>-5155</v>
      </c>
    </row>
    <row r="175" spans="1:8" s="6" customFormat="1" ht="12.75">
      <c r="A175" s="131" t="s">
        <v>106</v>
      </c>
      <c r="B175" s="221"/>
      <c r="C175" s="222"/>
      <c r="D175" s="23"/>
      <c r="E175" s="23"/>
      <c r="F175" s="23"/>
      <c r="G175" s="23"/>
      <c r="H175" s="24"/>
    </row>
    <row r="176" spans="1:8" s="6" customFormat="1" ht="12.75">
      <c r="A176" s="21" t="s">
        <v>216</v>
      </c>
      <c r="B176" s="221"/>
      <c r="C176" s="125" t="s">
        <v>54</v>
      </c>
      <c r="D176" s="16" t="s">
        <v>11</v>
      </c>
      <c r="E176" s="16" t="s">
        <v>58</v>
      </c>
      <c r="F176" s="16" t="s">
        <v>60</v>
      </c>
      <c r="G176" s="16"/>
      <c r="H176" s="20">
        <f>H177</f>
        <v>-5155</v>
      </c>
    </row>
    <row r="177" spans="1:8" s="6" customFormat="1" ht="12.75">
      <c r="A177" s="21" t="s">
        <v>219</v>
      </c>
      <c r="B177" s="221"/>
      <c r="C177" s="125" t="s">
        <v>54</v>
      </c>
      <c r="D177" s="16" t="s">
        <v>11</v>
      </c>
      <c r="E177" s="16" t="s">
        <v>58</v>
      </c>
      <c r="F177" s="16" t="s">
        <v>60</v>
      </c>
      <c r="G177" s="16" t="s">
        <v>222</v>
      </c>
      <c r="H177" s="20">
        <v>-5155</v>
      </c>
    </row>
    <row r="178" spans="1:8" s="6" customFormat="1" ht="12.75">
      <c r="A178" s="21" t="s">
        <v>220</v>
      </c>
      <c r="B178" s="221"/>
      <c r="C178" s="125"/>
      <c r="D178" s="16"/>
      <c r="E178" s="16"/>
      <c r="F178" s="16"/>
      <c r="G178" s="16"/>
      <c r="H178" s="20"/>
    </row>
    <row r="179" spans="1:8" s="6" customFormat="1" ht="13.5" thickBot="1">
      <c r="A179" s="100" t="s">
        <v>221</v>
      </c>
      <c r="B179" s="221"/>
      <c r="C179" s="129"/>
      <c r="D179" s="112"/>
      <c r="E179" s="112"/>
      <c r="F179" s="112"/>
      <c r="G179" s="112"/>
      <c r="H179" s="116"/>
    </row>
    <row r="180" spans="1:8" s="6" customFormat="1" ht="13.5" thickBot="1">
      <c r="A180" s="117" t="s">
        <v>142</v>
      </c>
      <c r="B180" s="234"/>
      <c r="C180" s="230"/>
      <c r="D180" s="118"/>
      <c r="E180" s="118"/>
      <c r="F180" s="118"/>
      <c r="G180" s="118"/>
      <c r="H180" s="119">
        <f>H10+H32+H54+H60+H77+H85+H99+H106+H113+H120+H130+H144+H152+H70+H166+H173</f>
        <v>19325.4</v>
      </c>
    </row>
    <row r="181" spans="1:8" s="6" customFormat="1" ht="12.75">
      <c r="A181" s="120" t="s">
        <v>143</v>
      </c>
      <c r="B181" s="121"/>
      <c r="C181" s="122"/>
      <c r="D181" s="109"/>
      <c r="E181" s="109"/>
      <c r="F181" s="109"/>
      <c r="G181" s="109"/>
      <c r="H181" s="123"/>
    </row>
    <row r="182" spans="1:8" s="6" customFormat="1" ht="12.75">
      <c r="A182" s="124" t="s">
        <v>144</v>
      </c>
      <c r="B182" s="27"/>
      <c r="C182" s="125"/>
      <c r="D182" s="16"/>
      <c r="E182" s="16"/>
      <c r="F182" s="16"/>
      <c r="G182" s="16"/>
      <c r="H182" s="126"/>
    </row>
    <row r="183" spans="1:8" s="6" customFormat="1" ht="12.75">
      <c r="A183" s="124" t="s">
        <v>145</v>
      </c>
      <c r="B183" s="27"/>
      <c r="C183" s="125"/>
      <c r="D183" s="16"/>
      <c r="E183" s="16"/>
      <c r="F183" s="16"/>
      <c r="G183" s="16"/>
      <c r="H183" s="126"/>
    </row>
    <row r="184" spans="1:8" s="6" customFormat="1" ht="13.5" thickBot="1">
      <c r="A184" s="127" t="s">
        <v>146</v>
      </c>
      <c r="B184" s="128"/>
      <c r="C184" s="129"/>
      <c r="D184" s="112"/>
      <c r="E184" s="112"/>
      <c r="F184" s="112"/>
      <c r="G184" s="112"/>
      <c r="H184" s="130"/>
    </row>
    <row r="185" spans="1:8" ht="13.5" thickBot="1">
      <c r="A185" s="28" t="s">
        <v>65</v>
      </c>
      <c r="B185" s="221"/>
      <c r="C185" s="230"/>
      <c r="D185" s="219" t="s">
        <v>16</v>
      </c>
      <c r="E185" s="118"/>
      <c r="F185" s="118"/>
      <c r="G185" s="118"/>
      <c r="H185" s="220">
        <f>H187</f>
        <v>182.5</v>
      </c>
    </row>
    <row r="186" spans="1:8" ht="12.75" customHeight="1">
      <c r="A186" s="25" t="s">
        <v>147</v>
      </c>
      <c r="B186" s="229"/>
      <c r="C186" s="122"/>
      <c r="D186" s="109"/>
      <c r="E186" s="109"/>
      <c r="F186" s="109"/>
      <c r="G186" s="109"/>
      <c r="H186" s="110"/>
    </row>
    <row r="187" spans="1:8" ht="12" customHeight="1">
      <c r="A187" s="21" t="s">
        <v>65</v>
      </c>
      <c r="B187" s="92"/>
      <c r="C187" s="125"/>
      <c r="D187" s="16" t="s">
        <v>16</v>
      </c>
      <c r="E187" s="16"/>
      <c r="F187" s="16"/>
      <c r="G187" s="16"/>
      <c r="H187" s="20">
        <f>H188</f>
        <v>182.5</v>
      </c>
    </row>
    <row r="188" spans="1:8" ht="12" customHeight="1">
      <c r="A188" s="21" t="s">
        <v>148</v>
      </c>
      <c r="B188" s="92"/>
      <c r="C188" s="125"/>
      <c r="D188" s="16" t="s">
        <v>16</v>
      </c>
      <c r="E188" s="16" t="s">
        <v>9</v>
      </c>
      <c r="F188" s="16"/>
      <c r="G188" s="16"/>
      <c r="H188" s="20">
        <f>H189</f>
        <v>182.5</v>
      </c>
    </row>
    <row r="189" spans="1:8" ht="12" customHeight="1">
      <c r="A189" s="21" t="s">
        <v>175</v>
      </c>
      <c r="B189" s="92"/>
      <c r="C189" s="125"/>
      <c r="D189" s="16" t="s">
        <v>16</v>
      </c>
      <c r="E189" s="16" t="s">
        <v>9</v>
      </c>
      <c r="F189" s="16" t="s">
        <v>149</v>
      </c>
      <c r="G189" s="16"/>
      <c r="H189" s="20">
        <f>H191</f>
        <v>182.5</v>
      </c>
    </row>
    <row r="190" spans="1:8" ht="12" customHeight="1">
      <c r="A190" s="21" t="s">
        <v>176</v>
      </c>
      <c r="B190" s="95"/>
      <c r="C190" s="222"/>
      <c r="D190" s="23"/>
      <c r="E190" s="23"/>
      <c r="F190" s="23"/>
      <c r="G190" s="23"/>
      <c r="H190" s="24"/>
    </row>
    <row r="191" spans="1:8" ht="12" customHeight="1" thickBot="1">
      <c r="A191" s="180" t="s">
        <v>177</v>
      </c>
      <c r="B191" s="221"/>
      <c r="C191" s="231"/>
      <c r="D191" s="232" t="s">
        <v>16</v>
      </c>
      <c r="E191" s="232" t="s">
        <v>9</v>
      </c>
      <c r="F191" s="232" t="s">
        <v>149</v>
      </c>
      <c r="G191" s="232" t="s">
        <v>178</v>
      </c>
      <c r="H191" s="233">
        <v>182.5</v>
      </c>
    </row>
    <row r="192" spans="1:9" ht="13.5" thickBot="1">
      <c r="A192" s="18" t="s">
        <v>185</v>
      </c>
      <c r="B192" s="181"/>
      <c r="C192" s="144"/>
      <c r="D192" s="9" t="s">
        <v>188</v>
      </c>
      <c r="E192" s="9"/>
      <c r="F192" s="9"/>
      <c r="G192" s="9"/>
      <c r="H192" s="13">
        <f>H193</f>
        <v>10000</v>
      </c>
      <c r="I192" s="6"/>
    </row>
    <row r="193" spans="1:9" ht="12.75">
      <c r="A193" s="183" t="s">
        <v>185</v>
      </c>
      <c r="B193" s="6"/>
      <c r="C193" s="222"/>
      <c r="D193" s="23" t="s">
        <v>188</v>
      </c>
      <c r="E193" s="23" t="s">
        <v>16</v>
      </c>
      <c r="F193" s="23"/>
      <c r="G193" s="23"/>
      <c r="H193" s="24">
        <f>H194</f>
        <v>10000</v>
      </c>
      <c r="I193" s="6"/>
    </row>
    <row r="194" spans="1:9" ht="12.75">
      <c r="A194" s="184" t="s">
        <v>189</v>
      </c>
      <c r="B194" s="182"/>
      <c r="C194" s="125"/>
      <c r="D194" s="16" t="s">
        <v>188</v>
      </c>
      <c r="E194" s="16" t="s">
        <v>16</v>
      </c>
      <c r="F194" s="16" t="s">
        <v>191</v>
      </c>
      <c r="G194" s="16"/>
      <c r="H194" s="20">
        <f>H195</f>
        <v>10000</v>
      </c>
      <c r="I194" s="6"/>
    </row>
    <row r="195" spans="1:9" ht="13.5" thickBot="1">
      <c r="A195" s="185" t="s">
        <v>190</v>
      </c>
      <c r="B195" s="6"/>
      <c r="C195" s="129"/>
      <c r="D195" s="112" t="s">
        <v>188</v>
      </c>
      <c r="E195" s="112" t="s">
        <v>16</v>
      </c>
      <c r="F195" s="112" t="s">
        <v>191</v>
      </c>
      <c r="G195" s="112" t="s">
        <v>15</v>
      </c>
      <c r="H195" s="116">
        <f>10000</f>
        <v>10000</v>
      </c>
      <c r="I195" s="6"/>
    </row>
    <row r="196" spans="1:9" ht="12" customHeight="1">
      <c r="A196" s="131"/>
      <c r="B196" s="229"/>
      <c r="C196" s="222"/>
      <c r="D196" s="23"/>
      <c r="E196" s="23"/>
      <c r="F196" s="23"/>
      <c r="G196" s="23"/>
      <c r="H196" s="24"/>
      <c r="I196" s="6"/>
    </row>
    <row r="197" spans="1:9" ht="12.75" customHeight="1" thickBot="1">
      <c r="A197" s="100" t="s">
        <v>150</v>
      </c>
      <c r="B197" s="241" t="s">
        <v>151</v>
      </c>
      <c r="C197" s="129"/>
      <c r="D197" s="112"/>
      <c r="E197" s="112"/>
      <c r="F197" s="112"/>
      <c r="G197" s="112"/>
      <c r="H197" s="113">
        <f>H180+H185+H192</f>
        <v>29507.9</v>
      </c>
      <c r="I197" s="6"/>
    </row>
    <row r="198" spans="1:9" ht="12.75">
      <c r="A198" s="6"/>
      <c r="B198" s="6"/>
      <c r="C198" s="4"/>
      <c r="D198" s="4"/>
      <c r="E198" s="4"/>
      <c r="F198" s="4"/>
      <c r="G198" s="4"/>
      <c r="H198" s="5"/>
      <c r="I198" s="6"/>
    </row>
    <row r="199" spans="1:9" ht="12.75">
      <c r="A199" s="6"/>
      <c r="B199" s="6"/>
      <c r="C199" s="4"/>
      <c r="D199" s="4"/>
      <c r="E199" s="4"/>
      <c r="F199" s="4"/>
      <c r="G199" s="4"/>
      <c r="H199" s="5"/>
      <c r="I199" s="6"/>
    </row>
    <row r="200" spans="1:9" ht="12.75">
      <c r="A200" s="6"/>
      <c r="B200" s="6"/>
      <c r="C200" s="4"/>
      <c r="D200" s="4"/>
      <c r="E200" s="4"/>
      <c r="F200" s="4"/>
      <c r="G200" s="4"/>
      <c r="H200" s="5"/>
      <c r="I200" s="6"/>
    </row>
    <row r="201" spans="1:9" ht="12.75">
      <c r="A201" s="6"/>
      <c r="B201" s="6"/>
      <c r="C201" s="4"/>
      <c r="D201" s="4"/>
      <c r="E201" s="4"/>
      <c r="F201" s="4"/>
      <c r="G201" s="4"/>
      <c r="H201" s="5"/>
      <c r="I201" s="6"/>
    </row>
    <row r="202" spans="1:9" ht="12.75">
      <c r="A202" s="6"/>
      <c r="B202" s="6"/>
      <c r="C202" s="4"/>
      <c r="D202" s="4"/>
      <c r="E202" s="4"/>
      <c r="F202" s="4"/>
      <c r="G202" s="4"/>
      <c r="H202" s="5"/>
      <c r="I202" s="6"/>
    </row>
    <row r="203" spans="1:9" ht="12.75">
      <c r="A203" s="6"/>
      <c r="B203" s="6"/>
      <c r="C203" s="4"/>
      <c r="D203" s="4"/>
      <c r="E203" s="4"/>
      <c r="F203" s="4"/>
      <c r="G203" s="4"/>
      <c r="H203" s="5"/>
      <c r="I203" s="6"/>
    </row>
    <row r="204" spans="1:9" ht="12.75">
      <c r="A204" s="6"/>
      <c r="B204" s="6"/>
      <c r="C204" s="4"/>
      <c r="D204" s="4"/>
      <c r="E204" s="4"/>
      <c r="F204" s="4"/>
      <c r="G204" s="4"/>
      <c r="H204" s="5"/>
      <c r="I204" s="6"/>
    </row>
    <row r="205" spans="1:9" ht="12.75">
      <c r="A205" s="6"/>
      <c r="B205" s="6"/>
      <c r="C205" s="4"/>
      <c r="D205" s="4"/>
      <c r="E205" s="4"/>
      <c r="F205" s="4"/>
      <c r="G205" s="4"/>
      <c r="H205" s="5"/>
      <c r="I205" s="6"/>
    </row>
    <row r="206" spans="1:9" ht="12.75">
      <c r="A206" s="6"/>
      <c r="B206" s="6"/>
      <c r="C206" s="4"/>
      <c r="D206" s="4"/>
      <c r="E206" s="4"/>
      <c r="F206" s="4"/>
      <c r="G206" s="4"/>
      <c r="H206" s="5"/>
      <c r="I206" s="6"/>
    </row>
    <row r="207" spans="1:9" ht="12.75">
      <c r="A207" s="6"/>
      <c r="B207" s="6"/>
      <c r="C207" s="4"/>
      <c r="D207" s="4"/>
      <c r="E207" s="4"/>
      <c r="F207" s="4"/>
      <c r="G207" s="4"/>
      <c r="H207" s="5"/>
      <c r="I207" s="6"/>
    </row>
    <row r="208" spans="1:9" ht="12.75">
      <c r="A208" s="6"/>
      <c r="B208" s="6"/>
      <c r="C208" s="4"/>
      <c r="D208" s="4"/>
      <c r="E208" s="4"/>
      <c r="F208" s="4"/>
      <c r="G208" s="4"/>
      <c r="H208" s="5"/>
      <c r="I208" s="6"/>
    </row>
    <row r="209" spans="1:9" ht="12.75">
      <c r="A209" s="6"/>
      <c r="B209" s="6"/>
      <c r="C209" s="4"/>
      <c r="D209" s="4"/>
      <c r="E209" s="4"/>
      <c r="F209" s="4"/>
      <c r="G209" s="4"/>
      <c r="H209" s="5"/>
      <c r="I209" s="6"/>
    </row>
    <row r="210" spans="1:9" ht="12.75">
      <c r="A210" s="6"/>
      <c r="B210" s="6"/>
      <c r="C210" s="4"/>
      <c r="D210" s="4"/>
      <c r="E210" s="4"/>
      <c r="F210" s="4"/>
      <c r="G210" s="4"/>
      <c r="H210" s="5"/>
      <c r="I210" s="6"/>
    </row>
    <row r="211" spans="1:9" ht="12.75">
      <c r="A211" s="6"/>
      <c r="B211" s="6"/>
      <c r="C211" s="4"/>
      <c r="D211" s="4"/>
      <c r="E211" s="4"/>
      <c r="F211" s="4"/>
      <c r="G211" s="4"/>
      <c r="H211" s="5"/>
      <c r="I211" s="6"/>
    </row>
    <row r="212" spans="1:9" ht="12.75">
      <c r="A212" s="6"/>
      <c r="B212" s="6"/>
      <c r="C212" s="4"/>
      <c r="D212" s="4"/>
      <c r="E212" s="4"/>
      <c r="F212" s="4"/>
      <c r="G212" s="4"/>
      <c r="H212" s="5"/>
      <c r="I212" s="6"/>
    </row>
    <row r="213" spans="1:9" ht="12.75">
      <c r="A213" s="6"/>
      <c r="B213" s="6"/>
      <c r="C213" s="4"/>
      <c r="D213" s="4"/>
      <c r="E213" s="4"/>
      <c r="F213" s="4"/>
      <c r="G213" s="4"/>
      <c r="H213" s="5"/>
      <c r="I213" s="6"/>
    </row>
    <row r="214" spans="1:9" ht="12.75">
      <c r="A214" s="6"/>
      <c r="B214" s="6"/>
      <c r="C214" s="4"/>
      <c r="D214" s="4"/>
      <c r="E214" s="4"/>
      <c r="F214" s="4"/>
      <c r="G214" s="4"/>
      <c r="H214" s="5"/>
      <c r="I214" s="6"/>
    </row>
    <row r="215" spans="1:9" ht="12.75">
      <c r="A215" s="6"/>
      <c r="B215" s="6"/>
      <c r="C215" s="4"/>
      <c r="D215" s="4"/>
      <c r="E215" s="4"/>
      <c r="F215" s="4"/>
      <c r="G215" s="4"/>
      <c r="H215" s="5"/>
      <c r="I215" s="6"/>
    </row>
    <row r="216" spans="1:9" ht="12.75">
      <c r="A216" s="6"/>
      <c r="B216" s="6"/>
      <c r="C216" s="4"/>
      <c r="D216" s="4"/>
      <c r="E216" s="4"/>
      <c r="F216" s="4"/>
      <c r="G216" s="4"/>
      <c r="H216" s="5"/>
      <c r="I216" s="6"/>
    </row>
    <row r="217" spans="1:9" ht="12.75">
      <c r="A217" s="6"/>
      <c r="B217" s="6"/>
      <c r="C217" s="4"/>
      <c r="D217" s="4"/>
      <c r="E217" s="4"/>
      <c r="F217" s="4"/>
      <c r="G217" s="4"/>
      <c r="H217" s="5"/>
      <c r="I217" s="6"/>
    </row>
    <row r="218" spans="1:9" ht="12.75">
      <c r="A218" s="6"/>
      <c r="B218" s="6"/>
      <c r="C218" s="4"/>
      <c r="D218" s="4"/>
      <c r="E218" s="4"/>
      <c r="F218" s="4"/>
      <c r="G218" s="4"/>
      <c r="H218" s="5"/>
      <c r="I218" s="6"/>
    </row>
    <row r="219" spans="1:9" ht="12.75">
      <c r="A219" s="6"/>
      <c r="B219" s="6"/>
      <c r="C219" s="4"/>
      <c r="D219" s="4"/>
      <c r="E219" s="4"/>
      <c r="F219" s="4"/>
      <c r="G219" s="4"/>
      <c r="H219" s="5"/>
      <c r="I219" s="6"/>
    </row>
    <row r="220" spans="1:9" ht="12.75">
      <c r="A220" s="6"/>
      <c r="B220" s="6"/>
      <c r="C220" s="4"/>
      <c r="D220" s="4"/>
      <c r="E220" s="4"/>
      <c r="F220" s="4"/>
      <c r="G220" s="4"/>
      <c r="H220" s="5"/>
      <c r="I220" s="6"/>
    </row>
    <row r="221" spans="1:9" ht="12.75">
      <c r="A221" s="6"/>
      <c r="B221" s="6"/>
      <c r="C221" s="4"/>
      <c r="D221" s="4"/>
      <c r="E221" s="4"/>
      <c r="F221" s="4"/>
      <c r="G221" s="4"/>
      <c r="H221" s="5"/>
      <c r="I221" s="6"/>
    </row>
    <row r="222" spans="1:9" ht="12.75">
      <c r="A222" s="6"/>
      <c r="B222" s="6"/>
      <c r="C222" s="4"/>
      <c r="D222" s="4"/>
      <c r="E222" s="4"/>
      <c r="F222" s="4"/>
      <c r="G222" s="4"/>
      <c r="H222" s="5"/>
      <c r="I222" s="6"/>
    </row>
    <row r="223" spans="1:9" ht="12.75">
      <c r="A223" s="6"/>
      <c r="B223" s="6"/>
      <c r="C223" s="4"/>
      <c r="D223" s="4"/>
      <c r="E223" s="4"/>
      <c r="F223" s="4"/>
      <c r="G223" s="4"/>
      <c r="H223" s="5"/>
      <c r="I223" s="6"/>
    </row>
    <row r="224" spans="1:9" ht="12.75">
      <c r="A224" s="6"/>
      <c r="B224" s="6"/>
      <c r="C224" s="4"/>
      <c r="D224" s="4"/>
      <c r="E224" s="4"/>
      <c r="F224" s="4"/>
      <c r="G224" s="4"/>
      <c r="H224" s="5"/>
      <c r="I224" s="6"/>
    </row>
    <row r="225" spans="1:9" ht="12.75">
      <c r="A225" s="6"/>
      <c r="B225" s="6"/>
      <c r="C225" s="4"/>
      <c r="D225" s="4"/>
      <c r="E225" s="4"/>
      <c r="F225" s="4"/>
      <c r="G225" s="4"/>
      <c r="H225" s="5"/>
      <c r="I225" s="6"/>
    </row>
    <row r="226" spans="1:9" ht="12.75">
      <c r="A226" s="6"/>
      <c r="B226" s="6"/>
      <c r="C226" s="4"/>
      <c r="D226" s="4"/>
      <c r="E226" s="4"/>
      <c r="F226" s="4"/>
      <c r="G226" s="4"/>
      <c r="H226" s="5"/>
      <c r="I226" s="6"/>
    </row>
    <row r="227" spans="1:9" ht="12.75">
      <c r="A227" s="6"/>
      <c r="B227" s="6"/>
      <c r="C227" s="4"/>
      <c r="D227" s="4"/>
      <c r="E227" s="4"/>
      <c r="F227" s="4"/>
      <c r="G227" s="4"/>
      <c r="H227" s="5"/>
      <c r="I227" s="6"/>
    </row>
    <row r="228" spans="1:9" ht="12.75">
      <c r="A228" s="6"/>
      <c r="B228" s="6"/>
      <c r="C228" s="4"/>
      <c r="D228" s="4"/>
      <c r="E228" s="4"/>
      <c r="F228" s="4"/>
      <c r="G228" s="4"/>
      <c r="H228" s="5"/>
      <c r="I228" s="6"/>
    </row>
    <row r="229" spans="1:9" ht="12.75">
      <c r="A229" s="6"/>
      <c r="B229" s="6"/>
      <c r="C229" s="4"/>
      <c r="D229" s="4"/>
      <c r="E229" s="4"/>
      <c r="F229" s="4"/>
      <c r="G229" s="4"/>
      <c r="H229" s="5"/>
      <c r="I229" s="6"/>
    </row>
    <row r="230" spans="1:9" ht="12.75">
      <c r="A230" s="6"/>
      <c r="B230" s="6"/>
      <c r="C230" s="4"/>
      <c r="D230" s="4"/>
      <c r="E230" s="4"/>
      <c r="F230" s="4"/>
      <c r="G230" s="4"/>
      <c r="H230" s="5"/>
      <c r="I230" s="6"/>
    </row>
    <row r="231" spans="1:9" ht="12.75">
      <c r="A231" s="6"/>
      <c r="B231" s="6"/>
      <c r="C231" s="4"/>
      <c r="D231" s="4"/>
      <c r="E231" s="4"/>
      <c r="F231" s="4"/>
      <c r="G231" s="4"/>
      <c r="H231" s="5"/>
      <c r="I231" s="6"/>
    </row>
  </sheetData>
  <mergeCells count="1">
    <mergeCell ref="A4:G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3" sqref="D3"/>
    </sheetView>
  </sheetViews>
  <sheetFormatPr defaultColWidth="9.00390625" defaultRowHeight="12.75"/>
  <cols>
    <col min="2" max="2" width="32.25390625" style="0" customWidth="1"/>
    <col min="3" max="3" width="7.625" style="0" customWidth="1"/>
    <col min="4" max="4" width="11.25390625" style="0" customWidth="1"/>
    <col min="6" max="6" width="12.125" style="0" customWidth="1"/>
  </cols>
  <sheetData>
    <row r="1" spans="3:6" ht="12.75">
      <c r="C1" s="187"/>
      <c r="D1" s="187"/>
      <c r="E1" s="188" t="s">
        <v>192</v>
      </c>
      <c r="F1" s="187"/>
    </row>
    <row r="2" spans="3:6" ht="12.75">
      <c r="C2" s="187"/>
      <c r="D2" s="188" t="s">
        <v>250</v>
      </c>
      <c r="E2" s="187"/>
      <c r="F2" s="187"/>
    </row>
    <row r="4" spans="1:7" s="189" customFormat="1" ht="15.75">
      <c r="A4" s="260" t="s">
        <v>193</v>
      </c>
      <c r="B4" s="260"/>
      <c r="C4" s="260"/>
      <c r="D4" s="260"/>
      <c r="E4" s="260"/>
      <c r="F4" s="260"/>
      <c r="G4" s="260"/>
    </row>
    <row r="5" spans="1:7" s="189" customFormat="1" ht="15.75">
      <c r="A5" s="260" t="s">
        <v>194</v>
      </c>
      <c r="B5" s="260"/>
      <c r="C5" s="260"/>
      <c r="D5" s="260"/>
      <c r="E5" s="260"/>
      <c r="F5" s="260"/>
      <c r="G5" s="260"/>
    </row>
    <row r="6" spans="1:7" s="189" customFormat="1" ht="15.75">
      <c r="A6" s="260" t="s">
        <v>195</v>
      </c>
      <c r="B6" s="260"/>
      <c r="C6" s="260"/>
      <c r="D6" s="260"/>
      <c r="E6" s="260"/>
      <c r="F6" s="260"/>
      <c r="G6" s="260"/>
    </row>
    <row r="8" spans="1:6" ht="12.75" customHeight="1">
      <c r="A8" s="261" t="s">
        <v>43</v>
      </c>
      <c r="B8" s="261"/>
      <c r="C8" s="262" t="s">
        <v>196</v>
      </c>
      <c r="D8" s="262"/>
      <c r="E8" s="262" t="s">
        <v>197</v>
      </c>
      <c r="F8" s="262"/>
    </row>
    <row r="9" spans="1:6" ht="12.75">
      <c r="A9" s="261"/>
      <c r="B9" s="261"/>
      <c r="C9" s="262"/>
      <c r="D9" s="262"/>
      <c r="E9" s="262"/>
      <c r="F9" s="262"/>
    </row>
    <row r="10" spans="1:7" ht="21.75" customHeight="1">
      <c r="A10" s="257" t="s">
        <v>55</v>
      </c>
      <c r="B10" s="257"/>
      <c r="C10" s="190">
        <v>900</v>
      </c>
      <c r="D10" s="191"/>
      <c r="E10" s="192">
        <v>662.7</v>
      </c>
      <c r="F10" s="191"/>
      <c r="G10" s="2"/>
    </row>
    <row r="11" spans="1:7" ht="21.75" customHeight="1">
      <c r="A11" s="196" t="s">
        <v>215</v>
      </c>
      <c r="B11" s="197"/>
      <c r="C11" s="198">
        <v>202.2</v>
      </c>
      <c r="D11" s="199"/>
      <c r="E11" s="200">
        <v>148.9</v>
      </c>
      <c r="F11" s="199"/>
      <c r="G11" s="2"/>
    </row>
    <row r="12" spans="1:7" ht="21.75" customHeight="1">
      <c r="A12" s="196" t="s">
        <v>199</v>
      </c>
      <c r="B12" s="197"/>
      <c r="C12" s="198">
        <v>103.4</v>
      </c>
      <c r="D12" s="199"/>
      <c r="E12" s="200">
        <v>76.1</v>
      </c>
      <c r="F12" s="199"/>
      <c r="G12" s="2"/>
    </row>
    <row r="13" spans="1:7" ht="12.75">
      <c r="A13" s="258" t="s">
        <v>198</v>
      </c>
      <c r="B13" s="259"/>
      <c r="C13" s="193"/>
      <c r="D13" s="194">
        <v>1205.6</v>
      </c>
      <c r="E13" s="195"/>
      <c r="F13" s="194">
        <v>887.7</v>
      </c>
      <c r="G13" s="2"/>
    </row>
  </sheetData>
  <mergeCells count="8">
    <mergeCell ref="A10:B10"/>
    <mergeCell ref="A13:B13"/>
    <mergeCell ref="A4:G4"/>
    <mergeCell ref="A5:G5"/>
    <mergeCell ref="A6:G6"/>
    <mergeCell ref="A8:B9"/>
    <mergeCell ref="C8:D9"/>
    <mergeCell ref="E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D5" sqref="D5"/>
    </sheetView>
  </sheetViews>
  <sheetFormatPr defaultColWidth="9.00390625" defaultRowHeight="12.75"/>
  <cols>
    <col min="1" max="1" width="10.875" style="0" customWidth="1"/>
    <col min="2" max="2" width="25.375" style="0" customWidth="1"/>
    <col min="3" max="3" width="7.25390625" style="0" customWidth="1"/>
    <col min="5" max="5" width="11.375" style="0" customWidth="1"/>
  </cols>
  <sheetData>
    <row r="2" ht="12.75">
      <c r="E2" t="s">
        <v>200</v>
      </c>
    </row>
    <row r="4" ht="12.75">
      <c r="D4" t="s">
        <v>250</v>
      </c>
    </row>
    <row r="6" ht="12.75">
      <c r="B6" t="s">
        <v>207</v>
      </c>
    </row>
    <row r="7" ht="12.75">
      <c r="B7" t="s">
        <v>208</v>
      </c>
    </row>
    <row r="10" ht="13.5" thickBot="1"/>
    <row r="11" spans="1:5" ht="13.5" thickBot="1">
      <c r="A11" s="206" t="s">
        <v>201</v>
      </c>
      <c r="B11" s="209" t="s">
        <v>203</v>
      </c>
      <c r="C11" s="212" t="s">
        <v>8</v>
      </c>
      <c r="D11" s="210" t="s">
        <v>204</v>
      </c>
      <c r="E11" s="211"/>
    </row>
    <row r="12" spans="1:5" ht="12.75">
      <c r="A12" s="207" t="s">
        <v>202</v>
      </c>
      <c r="B12" s="202"/>
      <c r="C12" s="207"/>
      <c r="D12" s="206" t="s">
        <v>32</v>
      </c>
      <c r="E12" s="203" t="s">
        <v>36</v>
      </c>
    </row>
    <row r="13" spans="1:5" ht="13.5" thickBot="1">
      <c r="A13" s="208"/>
      <c r="B13" s="204"/>
      <c r="C13" s="208"/>
      <c r="D13" s="208" t="s">
        <v>34</v>
      </c>
      <c r="E13" s="205" t="s">
        <v>34</v>
      </c>
    </row>
    <row r="14" spans="1:5" ht="12.75">
      <c r="A14" s="206">
        <v>3000</v>
      </c>
      <c r="B14" s="201" t="s">
        <v>205</v>
      </c>
      <c r="C14" s="206"/>
      <c r="D14" s="201"/>
      <c r="E14" s="206"/>
    </row>
    <row r="15" spans="1:5" ht="12.75">
      <c r="A15" s="207"/>
      <c r="B15" s="202" t="s">
        <v>148</v>
      </c>
      <c r="C15" s="207"/>
      <c r="D15" s="202"/>
      <c r="E15" s="207"/>
    </row>
    <row r="16" spans="1:5" ht="12.75">
      <c r="A16" s="207"/>
      <c r="B16" s="202" t="s">
        <v>39</v>
      </c>
      <c r="C16" s="207"/>
      <c r="D16" s="202"/>
      <c r="E16" s="207"/>
    </row>
    <row r="17" spans="1:5" ht="13.5" thickBot="1">
      <c r="A17" s="208"/>
      <c r="B17" s="204" t="s">
        <v>206</v>
      </c>
      <c r="C17" s="208">
        <v>182.5</v>
      </c>
      <c r="D17" s="204">
        <v>182.5</v>
      </c>
      <c r="E17" s="20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2003-09-17T12:35:41Z</cp:lastPrinted>
  <dcterms:created xsi:type="dcterms:W3CDTF">2003-07-15T06:18:18Z</dcterms:created>
  <dcterms:modified xsi:type="dcterms:W3CDTF">2018-04-04T11:44:45Z</dcterms:modified>
  <cp:category/>
  <cp:version/>
  <cp:contentType/>
  <cp:contentStatus/>
</cp:coreProperties>
</file>